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 documentId="120_S{2AC9BD13-BADA-5192-A53E-5A8FF88502F6}" xr6:coauthVersionLast="47" xr6:coauthVersionMax="47" xr10:uidLastSave="{54F1B11E-AF94-48CC-98FC-406039E9F97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<sst xmlns="http://schemas.openxmlformats.org/spreadsheetml/2006/main" count="180295" uniqueCount="39132">
  <si>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</si>
  <si>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</si>
  <si>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</si>
  <si>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</si>
  <si>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</si>
  <si>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</si>
  <si>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</si>
  <si>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</si>
  <si>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</si>
  <si>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</si>
  <si>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</si>
  <si>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</si>
  <si>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</si>
  <si>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</si>
  <si>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</si>
  <si>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</si>
  <si>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</si>
  <si>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</si>
  <si>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</si>
  <si>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</si>
  <si>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</si>
  <si>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</si>
  <si>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</si>
  <si>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</si>
  <si>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</si>
  <si>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</si>
  <si>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</si>
  <si>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</si>
  <si>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</si>
  <si>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</si>
  <si>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</si>
  <si>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</si>
  <si>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</si>
  <si>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</si>
  <si>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</si>
  <si>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</si>
  <si>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</si>
  <si>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</si>
  <si>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</si>
  <si>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</si>
  <si>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</si>
  <si>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</si>
  <si>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</si>
  <si>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</si>
  <si>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</si>
  <si>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</si>
  <si>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</si>
  <si>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</si>
  <si>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</si>
  <si>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</si>
  <si>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</si>
  <si>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</si>
  <si>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</si>
  <si>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</si>
  <si>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</si>
  <si>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</si>
  <si>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</si>
  <si>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</si>
  <si>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</si>
  <si>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</si>
  <si>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</si>
  <si>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</si>
  <si>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</si>
  <si>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</si>
  <si>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</si>
  <si>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</si>
  <si>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</si>
  <si>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</si>
  <si>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</si>
  <si>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</si>
  <si>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</si>
  <si>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</si>
  <si>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</si>
  <si>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</si>
  <si>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</si>
  <si>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</si>
  <si>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</si>
  <si>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</si>
  <si>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</si>
  <si>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</si>
  <si>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</si>
  <si>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</si>
  <si>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</si>
  <si>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</si>
  <si>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</si>
  <si>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</si>
  <si>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</si>
  <si>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</si>
  <si>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</si>
  <si>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</si>
  <si>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</si>
  <si>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</si>
  <si>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</si>
  <si>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</si>
  <si>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</si>
  <si>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</si>
  <si>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</si>
  <si>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</si>
  <si>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</si>
  <si>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</si>
  <si>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</si>
  <si>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</si>
  <si>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</si>
  <si>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</si>
  <si>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</si>
  <si>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</si>
  <si>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</si>
  <si>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</si>
  <si>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</si>
  <si>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</si>
  <si>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</si>
  <si>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</si>
  <si>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</si>
  <si>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</si>
  <si>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</si>
  <si>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</si>
  <si>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</si>
  <si>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</si>
  <si>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</si>
  <si>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</si>
  <si>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</si>
  <si>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</si>
  <si>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</si>
  <si>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</si>
  <si>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</si>
  <si>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</si>
  <si>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</si>
  <si>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</si>
  <si>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</si>
  <si>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</si>
  <si>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</si>
  <si>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</si>
  <si>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</si>
  <si>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</si>
  <si>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</si>
  <si>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</si>
  <si>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</si>
  <si>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</si>
  <si>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</si>
  <si>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</si>
  <si>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</si>
  <si>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</si>
  <si>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</si>
  <si>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</si>
  <si>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</si>
  <si>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</si>
  <si>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</si>
  <si>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</si>
  <si>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</si>
  <si>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</si>
  <si>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</si>
  <si>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</si>
  <si>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</si>
  <si>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</si>
  <si>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</si>
  <si>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</si>
  <si>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</si>
  <si>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</si>
  <si>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</si>
  <si>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</si>
  <si>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</si>
  <si>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</si>
  <si>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</si>
  <si>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</si>
  <si>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</si>
  <si>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</si>
  <si>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</si>
  <si>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</si>
  <si>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</si>
  <si>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</si>
  <si>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</si>
  <si>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</si>
  <si>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</si>
  <si>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</si>
  <si>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</si>
  <si>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</si>
  <si>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</si>
  <si>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</si>
  <si>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</si>
  <si>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</si>
  <si>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</si>
  <si>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</si>
  <si>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</si>
  <si>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</si>
  <si>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</si>
  <si>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</si>
  <si>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</si>
  <si>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</si>
  <si>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</si>
  <si>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</si>
  <si>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</si>
  <si>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</si>
  <si>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</si>
  <si>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</si>
  <si>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</si>
  <si>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</si>
  <si>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</si>
  <si>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</si>
  <si>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</si>
  <si>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</si>
  <si>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</si>
  <si>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</si>
  <si>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</si>
  <si>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</si>
  <si>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</si>
  <si>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</si>
  <si>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</si>
  <si>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</si>
  <si>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</si>
  <si>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</si>
  <si>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</si>
  <si>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</si>
  <si>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</si>
  <si>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</si>
  <si>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</si>
  <si>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</si>
  <si>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</si>
  <si>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</si>
  <si>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</si>
  <si>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</si>
  <si>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</si>
  <si>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</si>
  <si>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</si>
  <si>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</si>
  <si>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</si>
  <si>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</si>
  <si>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</si>
  <si>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</si>
  <si>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</si>
  <si>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</si>
  <si>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</si>
  <si>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</si>
  <si>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</si>
  <si>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</si>
  <si>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</si>
  <si>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</si>
  <si>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</si>
  <si>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</si>
  <si>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</si>
  <si>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</si>
  <si>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</si>
  <si>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</si>
  <si>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</si>
  <si>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</si>
  <si>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</si>
  <si>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</si>
  <si>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</si>
  <si>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</si>
  <si>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</si>
  <si>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</si>
  <si>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</si>
  <si>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</si>
  <si>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</si>
  <si>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</si>
  <si>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</si>
  <si>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</si>
  <si>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</si>
  <si>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</si>
  <si>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</si>
  <si>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</si>
  <si>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</si>
  <si>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</si>
  <si>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</si>
  <si>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</si>
  <si>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</si>
  <si>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</si>
  <si>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</si>
  <si>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</si>
  <si>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</si>
  <si>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</si>
  <si>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</si>
  <si>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</si>
  <si>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</si>
  <si>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</si>
  <si>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</si>
  <si>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</si>
  <si>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</si>
  <si>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</si>
  <si>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</si>
  <si>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</si>
  <si>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</si>
  <si>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</si>
  <si>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</si>
  <si>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</si>
  <si>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</si>
  <si>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</si>
  <si>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</si>
  <si>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</si>
  <si>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</si>
  <si>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</si>
  <si>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</si>
  <si>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</si>
  <si>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</si>
  <si>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</si>
  <si>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</si>
  <si>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</si>
  <si>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</si>
  <si>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</si>
  <si>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</si>
  <si>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</si>
  <si>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</si>
  <si>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</si>
  <si>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</si>
  <si>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</si>
  <si>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</si>
  <si>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</si>
  <si>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</si>
  <si>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</si>
  <si>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</si>
  <si>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</si>
  <si>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</si>
  <si>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</si>
  <si>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</si>
  <si>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</si>
  <si>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</si>
  <si>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</si>
  <si>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</si>
  <si>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</si>
  <si>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</si>
  <si>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</si>
  <si>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</si>
  <si>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</si>
  <si>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</si>
  <si>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</si>
  <si>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</si>
  <si>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</si>
  <si>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</si>
  <si>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</si>
  <si>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</si>
  <si>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</si>
  <si>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</si>
  <si>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</si>
  <si>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</si>
  <si>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</si>
  <si>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</si>
  <si>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</si>
  <si>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</si>
  <si>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</si>
  <si>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</si>
  <si>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</si>
  <si>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</si>
  <si>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</si>
  <si>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</si>
  <si>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</si>
  <si>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</si>
  <si>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</si>
  <si>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</si>
  <si>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</si>
  <si>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</si>
  <si>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</si>
  <si>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</si>
  <si>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</si>
  <si>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</si>
  <si>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</si>
  <si>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</si>
  <si>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</si>
  <si>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</si>
  <si>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</si>
  <si>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</si>
  <si>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</si>
  <si>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</si>
  <si>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</si>
  <si>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</si>
  <si>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</si>
  <si>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</si>
  <si>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</si>
  <si>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</si>
  <si>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</si>
  <si>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</si>
  <si>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</si>
  <si>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</si>
  <si>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</si>
  <si>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</si>
  <si>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</si>
  <si>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</si>
  <si>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</si>
  <si>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</si>
  <si>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</si>
  <si>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</si>
  <si>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</si>
  <si>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</si>
  <si>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</si>
  <si>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</si>
  <si>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</si>
  <si>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</si>
  <si>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</si>
  <si>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</si>
  <si>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</si>
  <si>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</si>
  <si>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</si>
  <si>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</si>
  <si>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</si>
  <si>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</si>
  <si>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</si>
  <si>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</si>
  <si>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</si>
  <si>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</si>
  <si>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</si>
  <si>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</si>
  <si>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</si>
  <si>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</si>
  <si>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</si>
  <si>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</si>
  <si>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</si>
  <si>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</si>
  <si>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</si>
  <si>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</si>
  <si>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</si>
  <si>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</si>
  <si>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</si>
  <si>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</si>
  <si>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</si>
  <si>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</si>
  <si>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</si>
  <si>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</si>
  <si>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</si>
  <si>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</si>
  <si>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</si>
  <si>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</si>
  <si>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</si>
  <si>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</si>
  <si>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</si>
  <si>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</si>
  <si>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</si>
  <si>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</si>
  <si>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</si>
  <si>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</si>
  <si>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</si>
  <si>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</si>
  <si>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</si>
  <si>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</si>
  <si>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</si>
  <si>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</si>
  <si>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</si>
  <si>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</si>
  <si>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</si>
  <si>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</si>
  <si>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</si>
  <si>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</si>
  <si>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</si>
  <si>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</si>
  <si>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</si>
  <si>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</si>
  <si>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</si>
  <si>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</si>
  <si>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</si>
  <si>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</si>
  <si>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</si>
  <si>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</si>
  <si>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</si>
  <si>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</si>
  <si>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</si>
  <si>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</si>
  <si>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</si>
  <si>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</si>
  <si>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</si>
  <si>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</si>
  <si>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</si>
  <si>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</si>
  <si>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</si>
  <si>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</si>
  <si>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</si>
  <si>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</si>
  <si>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</si>
  <si>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</si>
  <si>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</si>
  <si>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</si>
  <si>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</si>
  <si>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</si>
  <si>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</si>
  <si>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</si>
  <si>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</si>
  <si>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</si>
  <si>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</si>
  <si>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</si>
  <si>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</si>
  <si>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</si>
  <si>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</si>
  <si>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</si>
  <si>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</si>
  <si>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</si>
  <si>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</si>
  <si>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</si>
  <si>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</si>
  <si>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</si>
  <si>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</si>
  <si>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</si>
  <si>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</si>
  <si>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</si>
  <si>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</si>
  <si>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</si>
  <si>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</si>
  <si>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</si>
  <si>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</si>
  <si>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</si>
  <si>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</si>
  <si>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</si>
  <si>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</si>
  <si>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</si>
  <si>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</si>
  <si>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</si>
  <si>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</si>
  <si>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</si>
  <si>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</si>
  <si>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</si>
  <si>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</si>
  <si>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</si>
  <si>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</si>
  <si>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</si>
  <si>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</si>
  <si>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</si>
  <si>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</si>
  <si>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</si>
  <si>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</si>
  <si>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</si>
  <si>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</si>
  <si>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</si>
  <si>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</si>
  <si>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</si>
  <si>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</si>
  <si>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</si>
  <si>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</si>
  <si>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</si>
  <si>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</si>
  <si>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</si>
  <si>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</si>
  <si>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</si>
  <si>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</si>
  <si>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</si>
  <si>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</si>
  <si>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</si>
  <si>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</si>
  <si>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</si>
  <si>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</si>
  <si>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</si>
  <si>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</si>
  <si>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</si>
  <si>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</si>
  <si>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</si>
  <si>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</si>
  <si>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</si>
  <si>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</si>
  <si>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</si>
  <si>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</si>
  <si>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</si>
  <si>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</si>
  <si>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</si>
  <si>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</si>
  <si>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</si>
  <si>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</si>
  <si>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</si>
  <si>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</si>
  <si>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</si>
  <si>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</si>
  <si>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</si>
  <si>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</si>
  <si>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</si>
  <si>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</si>
  <si>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</si>
  <si>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</si>
  <si>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</si>
  <si>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</si>
  <si>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</si>
  <si>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</si>
  <si>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</si>
  <si>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</si>
  <si>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</si>
  <si>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</si>
  <si>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</si>
  <si>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</si>
  <si>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</si>
  <si>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</si>
  <si>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</si>
  <si>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</si>
  <si>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</si>
  <si>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</si>
  <si>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</si>
  <si>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</si>
  <si>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</si>
  <si>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</si>
  <si>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</si>
  <si>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</si>
  <si>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</si>
  <si>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</si>
  <si>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</si>
  <si>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</si>
  <si>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</si>
  <si>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</si>
  <si>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</si>
  <si>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</si>
  <si>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</si>
  <si>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</si>
  <si>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</si>
  <si>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</si>
  <si>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</si>
  <si>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</si>
  <si>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</si>
  <si>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</si>
  <si>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</si>
  <si>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</si>
  <si>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</si>
  <si>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</si>
  <si>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</si>
  <si>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</si>
  <si>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</si>
  <si>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</si>
  <si>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</si>
  <si>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</si>
  <si>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</si>
  <si>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</si>
  <si>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</si>
  <si>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</si>
  <si>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</si>
  <si>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</si>
  <si>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</si>
  <si>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</si>
  <si>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</si>
  <si>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</si>
  <si>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</si>
  <si>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</si>
  <si>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</si>
  <si>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</si>
  <si>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</si>
  <si>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</si>
  <si>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</si>
  <si>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</si>
  <si>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</si>
  <si>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</si>
  <si>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</si>
  <si>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</si>
  <si>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</si>
  <si>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</si>
  <si>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</si>
  <si>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</si>
  <si>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</si>
  <si>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</si>
  <si>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</si>
  <si>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</si>
  <si>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</si>
  <si>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</si>
  <si>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</si>
  <si>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</si>
  <si>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</si>
  <si>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</si>
  <si>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</si>
  <si>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</si>
  <si>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</si>
  <si>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</si>
  <si>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</si>
  <si>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</si>
  <si>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</si>
  <si>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</si>
  <si>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</si>
  <si>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</si>
  <si>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</si>
  <si>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</si>
  <si>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</si>
  <si>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</si>
  <si>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</si>
  <si>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</si>
  <si>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</si>
  <si>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</si>
  <si>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</si>
  <si>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</si>
  <si>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</si>
  <si>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</si>
  <si>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</si>
  <si>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</si>
  <si>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</si>
  <si>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</si>
  <si>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</si>
  <si>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</si>
  <si>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</si>
  <si>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</si>
  <si>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</si>
  <si>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</si>
  <si>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</si>
  <si>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</si>
  <si>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</si>
  <si>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</si>
  <si>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</si>
  <si>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</si>
  <si>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</si>
  <si>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</si>
  <si>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</si>
  <si>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</si>
  <si>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</si>
  <si>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</si>
  <si>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</si>
  <si>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</si>
  <si>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</si>
  <si>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</si>
  <si>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</si>
  <si>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</si>
  <si>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</si>
  <si>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</si>
  <si>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</si>
  <si>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</si>
  <si>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</si>
  <si>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</si>
  <si>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</si>
  <si>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</si>
  <si>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</si>
  <si>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</si>
  <si>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</si>
  <si>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</si>
  <si>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</si>
  <si>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</si>
  <si>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</si>
  <si>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</si>
  <si>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</si>
  <si>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</si>
  <si>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</si>
  <si>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</si>
  <si>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</si>
  <si>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</si>
  <si>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</si>
  <si>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</si>
  <si>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</si>
  <si>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</si>
  <si>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</si>
  <si>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</si>
  <si>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</si>
  <si>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</si>
  <si>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</si>
  <si>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</si>
  <si>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</si>
  <si>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</si>
  <si>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</si>
  <si>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</si>
  <si>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</si>
  <si>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</si>
  <si>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</si>
  <si>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</si>
  <si>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</si>
  <si>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</si>
  <si>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</si>
  <si>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</si>
  <si>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</si>
  <si>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</si>
  <si>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</si>
  <si>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</si>
  <si>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</si>
  <si>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</si>
  <si>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</si>
  <si>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</si>
  <si>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</si>
  <si>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</si>
  <si>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</si>
  <si>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</si>
  <si>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</si>
  <si>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</si>
  <si>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</si>
  <si>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</si>
  <si>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</si>
  <si>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</si>
  <si>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</si>
  <si>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</si>
  <si>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</si>
  <si>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</si>
  <si>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</si>
  <si>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</si>
  <si>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</si>
  <si>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</si>
  <si>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</si>
  <si>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</si>
  <si>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</si>
  <si>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</si>
  <si>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</si>
  <si>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</si>
  <si>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</si>
  <si>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</si>
  <si>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</si>
  <si>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</si>
  <si>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</si>
  <si>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</si>
  <si>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</si>
  <si>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</si>
  <si>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</si>
  <si>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</si>
  <si>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</si>
  <si>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</si>
  <si>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</si>
  <si>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</si>
  <si>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</si>
  <si>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</si>
  <si>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</si>
  <si>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</si>
  <si>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</si>
  <si>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</si>
  <si>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</si>
  <si>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</si>
  <si>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</si>
  <si>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</si>
  <si>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</si>
  <si>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</si>
  <si>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</si>
  <si>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</si>
  <si>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</si>
  <si>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</si>
  <si>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</si>
  <si>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</si>
  <si>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</si>
  <si>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</si>
  <si>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</si>
  <si>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</si>
  <si>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</si>
  <si>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</si>
  <si>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</si>
  <si>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</si>
  <si>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</si>
  <si>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</si>
  <si>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</si>
  <si>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</si>
  <si>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</si>
  <si>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</si>
  <si>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</si>
  <si>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</si>
  <si>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</si>
  <si>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</si>
  <si>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</si>
  <si>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</si>
  <si>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</si>
  <si>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</si>
  <si>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</si>
  <si>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</si>
  <si>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</si>
  <si>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</si>
  <si>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</si>
  <si>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</si>
  <si>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</si>
  <si>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</si>
  <si>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</si>
  <si>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</si>
  <si>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</si>
  <si>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</si>
  <si>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</si>
  <si>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</si>
  <si>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</si>
  <si>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</si>
  <si>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</si>
  <si>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</si>
  <si>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</si>
  <si>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</si>
  <si>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</si>
  <si>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</si>
  <si>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</si>
  <si>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</si>
  <si>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</si>
  <si>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</si>
  <si>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</si>
  <si>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</si>
  <si>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</si>
  <si>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</si>
  <si>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</si>
  <si>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</si>
  <si>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</si>
  <si>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</si>
  <si>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</si>
  <si>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</si>
  <si>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</si>
  <si>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</si>
  <si>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</si>
  <si>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</si>
  <si>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</si>
  <si>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</si>
  <si>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</si>
  <si>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</si>
  <si>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</si>
  <si>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</si>
  <si>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</si>
  <si>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</si>
  <si>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</si>
  <si>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</si>
  <si>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</si>
  <si>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</si>
  <si>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</si>
  <si>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</si>
  <si>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</si>
  <si>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</si>
  <si>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</si>
  <si>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</si>
  <si>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</si>
  <si>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</si>
  <si>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</si>
  <si>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</si>
  <si>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</si>
  <si>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</si>
  <si>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</si>
  <si>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</si>
  <si>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</si>
  <si>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</si>
  <si>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</si>
  <si>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</si>
  <si>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</si>
  <si>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</si>
  <si>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</si>
  <si>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</si>
  <si>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</si>
  <si>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</si>
  <si>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</si>
  <si>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</si>
  <si>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</si>
  <si>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</si>
  <si>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</si>
  <si>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</si>
  <si>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</si>
  <si>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</si>
  <si>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</si>
  <si>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</si>
  <si>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</si>
  <si>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</si>
  <si>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</si>
  <si>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</si>
  <si>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</si>
  <si>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</si>
  <si>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</si>
  <si>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</si>
  <si>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</si>
  <si>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</si>
  <si>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</si>
  <si>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</si>
  <si>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</si>
  <si>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</si>
  <si>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</si>
  <si>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</si>
  <si>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</si>
  <si>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</si>
  <si>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</si>
  <si>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</si>
  <si>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</si>
  <si>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</si>
  <si>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</si>
  <si>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</si>
  <si>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</si>
  <si>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</si>
  <si>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</si>
  <si>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</si>
  <si>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</si>
  <si>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</si>
  <si>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</si>
  <si>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</si>
  <si>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</si>
  <si>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</si>
  <si>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</si>
  <si>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</si>
  <si>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</si>
  <si>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</si>
  <si>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</si>
  <si>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</si>
  <si>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</si>
  <si>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</si>
  <si>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</si>
  <si>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</si>
  <si>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</si>
  <si>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</si>
  <si>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</si>
  <si>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</si>
  <si>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</si>
  <si>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</si>
  <si>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</si>
  <si>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</si>
  <si>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</si>
  <si>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</si>
  <si>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</si>
  <si>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</si>
  <si>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</si>
  <si>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</si>
  <si>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</si>
  <si>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</si>
  <si>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</si>
  <si>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</si>
  <si>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</si>
  <si>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</si>
  <si>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</si>
  <si>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</si>
  <si>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</si>
  <si>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</si>
  <si>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</si>
  <si>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</si>
  <si>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</si>
  <si>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</si>
  <si>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</si>
  <si>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</si>
  <si>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</si>
  <si>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</si>
  <si>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</si>
  <si>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</si>
  <si>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</si>
  <si>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</si>
  <si>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</si>
  <si>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</si>
  <si>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</si>
  <si>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</si>
  <si>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</si>
  <si>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</si>
  <si>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</si>
  <si>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</si>
  <si>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</si>
  <si>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</si>
  <si>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</si>
  <si>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</si>
  <si>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</si>
  <si>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</si>
  <si>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</si>
  <si>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</si>
  <si>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</si>
  <si>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</si>
  <si>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</si>
  <si>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</si>
  <si>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</si>
  <si>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</si>
  <si>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</si>
  <si>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</si>
  <si>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</si>
  <si>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</si>
  <si>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</si>
  <si>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</si>
  <si>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</si>
  <si>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</si>
  <si>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</si>
  <si>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</si>
  <si>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</si>
  <si>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</si>
  <si>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</si>
  <si>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</si>
  <si>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</si>
  <si>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</si>
  <si>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</si>
  <si>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</si>
  <si>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</si>
  <si>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</si>
  <si>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</si>
  <si>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</si>
  <si>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</si>
  <si>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</si>
  <si>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</si>
  <si>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</si>
  <si>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</si>
  <si>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</si>
  <si>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</si>
  <si>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</si>
  <si>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</si>
  <si>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</si>
  <si>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</si>
  <si>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</si>
  <si>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</si>
  <si>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</si>
  <si>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</si>
  <si>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</si>
  <si>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</si>
  <si>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</si>
  <si>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</si>
  <si>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</si>
  <si>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</si>
  <si>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</si>
  <si>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</si>
  <si>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</si>
  <si>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</si>
  <si>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</si>
  <si>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</si>
  <si>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</si>
  <si>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</si>
  <si>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</si>
  <si>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</si>
  <si>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</si>
  <si>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</si>
  <si>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</si>
  <si>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</si>
  <si>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</si>
  <si>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</si>
  <si>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</si>
  <si>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</si>
  <si>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</si>
  <si>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</si>
  <si>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</si>
  <si>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</si>
  <si>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</si>
  <si>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</si>
  <si>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</si>
  <si>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</si>
  <si>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</si>
  <si>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</si>
  <si>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</si>
  <si>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</si>
  <si>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</si>
  <si>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</si>
  <si>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</si>
  <si>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</si>
  <si>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</si>
  <si>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</si>
  <si>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</si>
  <si>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</si>
  <si>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</si>
  <si>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</si>
  <si>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</si>
  <si>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</si>
  <si>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</si>
  <si>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</si>
  <si>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</si>
  <si>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</si>
  <si>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</si>
  <si>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</si>
  <si>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</si>
  <si>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</si>
  <si>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</si>
  <si>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</si>
  <si>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</si>
  <si>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</si>
  <si>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</si>
  <si>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</si>
  <si>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</si>
  <si>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</si>
  <si>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</si>
  <si>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</si>
  <si>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</si>
  <si>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</si>
  <si>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</si>
  <si>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</si>
  <si>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</si>
  <si>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</si>
  <si>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</si>
  <si>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</si>
  <si>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</si>
  <si>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</si>
  <si>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</si>
  <si>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</si>
  <si>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</si>
  <si>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</si>
  <si>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</si>
  <si>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</si>
  <si>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</si>
  <si>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</si>
  <si>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</si>
  <si>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</si>
  <si>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</si>
  <si>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</si>
  <si>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</si>
  <si>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</si>
  <si>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</si>
  <si>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</si>
  <si>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</si>
  <si>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</si>
  <si>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</si>
  <si>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</si>
  <si>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</si>
  <si>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</si>
  <si>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</si>
  <si>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</si>
  <si>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</si>
  <si>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</si>
  <si>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</si>
  <si>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</si>
  <si>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</si>
  <si>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</si>
  <si>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</si>
  <si>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</si>
  <si>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</si>
  <si>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</si>
  <si>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</si>
  <si>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</si>
  <si>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</si>
  <si>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</si>
  <si>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</si>
  <si>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</si>
  <si>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</si>
  <si>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</si>
  <si>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</si>
  <si>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</si>
  <si>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</si>
  <si>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</si>
  <si>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</si>
  <si>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</si>
  <si>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</si>
  <si>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</si>
  <si>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</si>
  <si>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</si>
  <si>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</si>
  <si>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</si>
  <si>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</si>
  <si>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</si>
  <si>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</si>
  <si>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</si>
  <si>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</si>
  <si>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</si>
  <si>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</si>
  <si>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</si>
  <si>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</si>
  <si>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</si>
  <si>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</si>
  <si>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</si>
  <si>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</si>
  <si>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</si>
  <si>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</si>
  <si>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</si>
  <si>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</si>
  <si>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</si>
  <si>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</si>
  <si>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</si>
  <si>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</si>
  <si>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</si>
  <si>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</si>
  <si>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</si>
  <si>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</si>
  <si>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</si>
  <si>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</si>
  <si>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</si>
  <si>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</si>
  <si>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</si>
  <si>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</si>
  <si>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</si>
  <si>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</si>
  <si>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</si>
  <si>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</si>
  <si>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</si>
  <si>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</si>
  <si>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</si>
  <si>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</si>
  <si>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</si>
  <si>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</si>
  <si>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</si>
  <si>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</si>
  <si>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</si>
  <si>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</si>
  <si>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</si>
  <si>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</si>
  <si>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</si>
  <si>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</si>
  <si>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</si>
  <si>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</si>
  <si>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</si>
  <si>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</si>
  <si>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</si>
  <si>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</si>
  <si>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</si>
  <si>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</si>
  <si>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</si>
  <si>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</si>
  <si>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</si>
  <si>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</si>
  <si>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</si>
  <si>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</si>
  <si>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</si>
  <si>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</si>
  <si>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</si>
  <si>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</si>
  <si>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</si>
  <si>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</si>
  <si>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</si>
  <si>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</si>
  <si>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</si>
  <si>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</si>
  <si>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</si>
  <si>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</si>
  <si>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</si>
  <si>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</si>
  <si>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</si>
  <si>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</si>
  <si>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</si>
  <si>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</si>
  <si>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</si>
  <si>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</si>
  <si>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</si>
  <si>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</si>
  <si>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</si>
  <si>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</si>
  <si>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</si>
  <si>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</si>
  <si>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</si>
  <si>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</si>
  <si>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</si>
  <si>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</si>
  <si>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</si>
  <si>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</si>
  <si>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</si>
  <si>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</si>
  <si>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</si>
  <si>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</si>
  <si>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</si>
  <si>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</si>
  <si>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</si>
  <si>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</si>
  <si>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</si>
  <si>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</si>
  <si>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</si>
  <si>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</si>
  <si>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</si>
  <si>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</si>
  <si>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</si>
  <si>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</si>
  <si>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</si>
  <si>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</si>
  <si>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</si>
  <si>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</si>
  <si>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</si>
  <si>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</si>
  <si>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</si>
  <si>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</si>
  <si>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</si>
  <si>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</si>
  <si>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</si>
  <si>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</si>
  <si>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</si>
  <si>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</si>
  <si>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</si>
  <si>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</si>
  <si>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</si>
  <si>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</si>
  <si>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</si>
  <si>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</si>
  <si>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</si>
  <si>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</si>
  <si>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</si>
  <si>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</si>
  <si>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</si>
  <si>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</si>
  <si>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</si>
  <si>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</si>
  <si>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</si>
  <si>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</si>
  <si>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</si>
  <si>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</si>
  <si>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</si>
  <si>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</si>
  <si>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</si>
  <si>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</si>
  <si>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</si>
  <si>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</si>
  <si>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</si>
  <si>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</si>
  <si>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</si>
  <si>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</si>
  <si>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</si>
  <si>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</si>
  <si>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</si>
  <si>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</si>
  <si>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</si>
  <si>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</si>
  <si>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</si>
  <si>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</si>
  <si>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</si>
  <si>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</si>
  <si>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</si>
  <si>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</si>
  <si>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</si>
  <si>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</si>
  <si>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</si>
  <si>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</si>
  <si>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</si>
  <si>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</si>
  <si>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</si>
  <si>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</si>
  <si>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</si>
  <si>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</si>
  <si>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</si>
  <si>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</si>
  <si>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</si>
  <si>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</si>
  <si>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</si>
  <si>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</si>
  <si>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</si>
  <si>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</si>
  <si>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</si>
  <si>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</si>
  <si>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</si>
  <si>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</si>
  <si>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</si>
  <si>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</si>
  <si>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</si>
  <si>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</si>
  <si>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</si>
  <si>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</si>
  <si>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</si>
  <si>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</si>
  <si>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</si>
  <si>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</si>
  <si>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</si>
  <si>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</si>
  <si>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</si>
  <si>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</si>
  <si>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</si>
  <si>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</si>
  <si>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</si>
  <si>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</si>
  <si>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</si>
  <si>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</si>
  <si>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</si>
  <si>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</si>
  <si>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</si>
  <si>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</si>
  <si>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</si>
  <si>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</si>
  <si>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</si>
  <si>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</si>
  <si>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</si>
  <si>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</si>
  <si>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</si>
  <si>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</si>
  <si>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</si>
  <si>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</si>
  <si>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</si>
  <si>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</si>
  <si>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</si>
  <si>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</si>
  <si>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</si>
  <si>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</si>
  <si>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</si>
  <si>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</si>
  <si>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</si>
  <si>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</si>
  <si>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</si>
  <si>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</si>
  <si>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</si>
  <si>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</si>
  <si>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</si>
  <si>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</si>
  <si>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</si>
  <si>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</si>
  <si>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</si>
  <si>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</si>
  <si>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</si>
  <si>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</si>
  <si>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</si>
  <si>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</si>
  <si>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</si>
  <si>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</si>
  <si>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</si>
  <si>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</si>
  <si>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</si>
  <si>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</si>
  <si>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</si>
  <si>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</si>
  <si>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</si>
  <si>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</si>
  <si>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</si>
  <si>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</si>
  <si>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</si>
  <si>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</si>
  <si>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</si>
  <si>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</si>
  <si>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</si>
  <si>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</si>
  <si>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</si>
  <si>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</si>
  <si>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</si>
  <si>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</si>
  <si>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</si>
  <si>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</si>
  <si>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</si>
  <si>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</si>
  <si>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</si>
  <si>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</si>
  <si>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</si>
  <si>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</si>
  <si>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</si>
  <si>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</si>
  <si>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</si>
  <si>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</si>
  <si>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</si>
  <si>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</si>
  <si>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</si>
  <si>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</si>
  <si>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</si>
  <si>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</si>
  <si>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</si>
  <si>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</si>
  <si>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</si>
  <si>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</si>
  <si>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</si>
  <si>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</si>
  <si>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</si>
  <si>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</si>
  <si>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</si>
  <si>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</si>
  <si>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</si>
  <si>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</si>
  <si>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</si>
  <si>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</si>
  <si>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</si>
  <si>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</si>
  <si>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</si>
  <si>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</si>
  <si>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</si>
  <si>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</si>
  <si>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</si>
  <si>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</si>
  <si>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</si>
  <si>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</si>
  <si>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</si>
  <si>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</si>
  <si>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</si>
  <si>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</si>
  <si>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</si>
  <si>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</si>
  <si>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</si>
  <si>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</si>
  <si>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</si>
  <si>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</si>
  <si>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</si>
  <si>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</si>
  <si>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</si>
  <si>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</si>
  <si>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</si>
  <si>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</si>
  <si>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</si>
  <si>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</si>
  <si>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</si>
  <si>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</si>
  <si>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</si>
  <si>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</si>
  <si>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</si>
  <si>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</si>
  <si>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</si>
  <si>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</si>
  <si>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</si>
  <si>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</si>
  <si>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</si>
  <si>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</si>
  <si>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</si>
  <si>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</si>
  <si>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</si>
  <si>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</si>
  <si>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</si>
  <si>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</si>
  <si>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</si>
  <si>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</si>
  <si>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</si>
  <si>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</si>
  <si>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</si>
  <si>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</si>
  <si>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</si>
  <si>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</si>
  <si>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</si>
  <si>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</si>
  <si>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</si>
  <si>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</si>
  <si>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</si>
  <si>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</si>
  <si>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</si>
  <si>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</si>
  <si>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</si>
  <si>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</si>
  <si>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</si>
  <si>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</si>
  <si>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</si>
  <si>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</si>
  <si>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</si>
  <si>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</si>
  <si>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</si>
  <si>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</si>
  <si>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</si>
  <si>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</si>
  <si>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</si>
  <si>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</si>
  <si>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</si>
  <si>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</si>
  <si>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</si>
  <si>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</si>
  <si>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</si>
  <si>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</si>
  <si>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</si>
  <si>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</si>
  <si>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</si>
  <si>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</si>
  <si>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</si>
  <si>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</si>
  <si>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</si>
  <si>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</si>
  <si>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</si>
  <si>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</si>
  <si>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</si>
  <si>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</si>
  <si>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</si>
  <si>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</si>
  <si>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</si>
  <si>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</si>
  <si>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</si>
  <si>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</si>
  <si>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</si>
  <si>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</si>
  <si>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</si>
  <si>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</si>
  <si>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</si>
  <si>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</si>
  <si>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</si>
  <si>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</si>
  <si>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</si>
  <si>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</si>
  <si>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</si>
  <si>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</si>
  <si>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</si>
  <si>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</si>
  <si>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</si>
  <si>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</si>
  <si>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</si>
  <si>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</si>
  <si>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</si>
  <si>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</si>
  <si>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</si>
  <si>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</si>
  <si>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</si>
  <si>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</si>
  <si>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</si>
  <si>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</si>
  <si>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</si>
  <si>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</si>
  <si>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</si>
  <si>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</si>
  <si>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</si>
  <si>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</si>
  <si>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</si>
  <si>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</si>
  <si>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</si>
  <si>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</si>
  <si>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</si>
  <si>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</si>
  <si>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</si>
  <si>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</si>
  <si>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</si>
  <si>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</si>
  <si>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</si>
  <si>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</si>
  <si>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</si>
  <si>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</si>
  <si>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</si>
  <si>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</si>
  <si>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</si>
  <si>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</si>
  <si>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</si>
  <si>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</si>
  <si>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</si>
  <si>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</si>
  <si>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</si>
  <si>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</si>
  <si>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</si>
  <si>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</si>
  <si>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</si>
  <si>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</si>
  <si>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</si>
  <si>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</si>
  <si>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</si>
  <si>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</si>
  <si>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</si>
  <si>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</si>
  <si>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</si>
  <si>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</si>
  <si>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</si>
  <si>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</si>
  <si>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</si>
  <si>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</si>
  <si>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</si>
  <si>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</si>
  <si>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</si>
  <si>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</si>
  <si>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</si>
  <si>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</si>
  <si>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</si>
  <si>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</si>
  <si>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</si>
  <si>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</si>
  <si>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</si>
  <si>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</si>
  <si>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</si>
  <si>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</si>
  <si>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</si>
  <si>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</si>
  <si>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</si>
  <si>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</si>
  <si>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</si>
  <si>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</si>
  <si>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</si>
  <si>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</si>
  <si>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</si>
  <si>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</si>
  <si>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</si>
  <si>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</si>
  <si>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</si>
  <si>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</si>
  <si>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</si>
  <si>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</si>
  <si>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</si>
  <si>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</si>
  <si>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</si>
  <si>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</si>
  <si>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</si>
  <si>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</si>
  <si>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</si>
  <si>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</si>
  <si>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</si>
  <si>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</si>
  <si>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</si>
  <si>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</si>
  <si>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</si>
  <si>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</si>
  <si>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</si>
  <si>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</si>
  <si>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</si>
  <si>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</si>
  <si>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</si>
  <si>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</si>
  <si>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</si>
  <si>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</si>
  <si>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</si>
  <si>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</si>
  <si>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</si>
  <si>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</si>
  <si>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</si>
  <si>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</si>
  <si>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</si>
  <si>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</si>
  <si>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</si>
  <si>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</si>
  <si>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</si>
  <si>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</si>
  <si>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</si>
  <si>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</si>
  <si>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</si>
  <si>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</si>
  <si>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</si>
  <si>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</si>
  <si>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</si>
  <si>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</si>
  <si>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</si>
  <si>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</si>
  <si>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</si>
  <si>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</si>
  <si>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</si>
  <si>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</si>
  <si>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</si>
  <si>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</si>
  <si>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</si>
  <si>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</si>
  <si>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</si>
  <si>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</si>
  <si>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</si>
  <si>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</si>
  <si>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</si>
  <si>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</si>
  <si>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</si>
  <si>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</si>
  <si>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</si>
  <si>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</si>
  <si>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</si>
  <si>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</si>
  <si>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</si>
  <si>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</si>
  <si>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</si>
  <si>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</si>
  <si>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</si>
  <si>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</si>
  <si>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</si>
  <si>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</si>
  <si>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</si>
  <si>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</si>
  <si>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</si>
  <si>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</si>
  <si>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</si>
  <si>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</si>
  <si>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</si>
  <si>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</si>
  <si>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</si>
  <si>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</si>
  <si>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</si>
  <si>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</si>
  <si>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</si>
  <si>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</si>
  <si>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</si>
  <si>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</si>
  <si>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</si>
  <si>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</si>
  <si>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</si>
  <si>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</si>
  <si>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</si>
  <si>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</si>
  <si>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</si>
  <si>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</si>
  <si>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</si>
  <si>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</si>
  <si>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</si>
  <si>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</si>
  <si>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</si>
  <si>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</si>
  <si>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</si>
  <si>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</si>
  <si>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</si>
  <si>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</si>
  <si>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</si>
  <si>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</si>
  <si>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</si>
  <si>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</si>
  <si>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</si>
  <si>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</si>
  <si>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</si>
  <si>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</si>
  <si>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</si>
  <si>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</si>
  <si>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</si>
  <si>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</si>
  <si>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</si>
  <si>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</si>
  <si>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</si>
  <si>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</si>
  <si>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</si>
  <si>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</si>
  <si>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</si>
  <si>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</si>
  <si>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</si>
  <si>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</si>
  <si>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</si>
  <si>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</si>
  <si>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</si>
  <si>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</si>
  <si>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</si>
  <si>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</si>
  <si>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</si>
  <si>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</si>
  <si>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</si>
  <si>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</si>
  <si>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</si>
  <si>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</si>
  <si>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</si>
  <si>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</si>
  <si>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</si>
  <si>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</si>
  <si>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</si>
  <si>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</si>
  <si>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</si>
  <si>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</si>
  <si>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</si>
  <si>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</si>
  <si>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</si>
  <si>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</si>
  <si>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</si>
  <si>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</si>
  <si>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</si>
  <si>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</si>
  <si>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</si>
  <si>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</si>
  <si>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</si>
  <si>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</si>
  <si>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</si>
  <si>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</si>
  <si>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</si>
  <si>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</si>
  <si>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</si>
  <si>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</si>
  <si>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</si>
  <si>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</si>
  <si>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</si>
  <si>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</si>
  <si>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</si>
  <si>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</si>
  <si>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</si>
  <si>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</si>
  <si>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</si>
  <si>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</si>
  <si>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</si>
  <si>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</si>
  <si>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</si>
  <si>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</si>
  <si>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</si>
  <si>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</si>
  <si>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</si>
  <si>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</si>
  <si>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</si>
  <si>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</si>
  <si>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</si>
  <si>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</si>
  <si>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</si>
  <si>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</si>
  <si>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</si>
  <si>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</si>
  <si>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</si>
  <si>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</si>
  <si>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</si>
  <si>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</si>
  <si>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</si>
  <si>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</si>
  <si>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</si>
  <si>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</si>
  <si>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</si>
  <si>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</si>
  <si>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</si>
  <si>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</si>
  <si>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</si>
  <si>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</si>
  <si>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</si>
  <si>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</si>
  <si>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</si>
  <si>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</si>
  <si>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</si>
  <si>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</si>
  <si>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</si>
  <si>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</si>
  <si>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</si>
  <si>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</si>
  <si>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</si>
  <si>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</si>
  <si>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</si>
  <si>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</si>
  <si>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</si>
  <si>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</si>
  <si>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</si>
  <si>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</si>
  <si>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</si>
  <si>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</si>
  <si>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</si>
  <si>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</si>
  <si>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</si>
  <si>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</si>
  <si>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</si>
  <si>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</si>
  <si>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</si>
  <si>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</si>
  <si>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</si>
  <si>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</si>
  <si>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</si>
  <si>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</si>
  <si>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</si>
  <si>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</si>
  <si>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</si>
  <si>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</si>
  <si>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</si>
  <si>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</si>
  <si>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</si>
  <si>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</si>
  <si>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</si>
  <si>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</si>
  <si>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</si>
  <si>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</si>
  <si>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</si>
  <si>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</si>
  <si>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</si>
  <si>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</si>
  <si>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</si>
  <si>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</si>
  <si>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</si>
  <si>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</si>
  <si>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</si>
  <si>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</si>
  <si>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</si>
  <si>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</si>
  <si>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</si>
  <si>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</si>
  <si>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</si>
  <si>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</si>
  <si>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</si>
  <si>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</si>
  <si>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</si>
  <si>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</si>
  <si>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</si>
  <si>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</si>
  <si>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</si>
  <si>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</si>
  <si>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</si>
  <si>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</si>
  <si>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</si>
  <si>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</si>
  <si>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</si>
  <si>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</si>
  <si>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</si>
  <si>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</si>
  <si>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</si>
  <si>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</si>
  <si>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</si>
  <si>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</si>
  <si>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</si>
  <si>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</si>
  <si>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</si>
  <si>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</si>
  <si>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</si>
  <si>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</si>
  <si>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</si>
  <si>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</si>
  <si>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</si>
  <si>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</si>
  <si>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</si>
  <si>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</si>
  <si>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</si>
  <si>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</si>
  <si>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</si>
  <si>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</si>
  <si>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</si>
  <si>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</si>
  <si>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</si>
  <si>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</si>
  <si>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</si>
  <si>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</si>
  <si>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</si>
  <si>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</si>
  <si>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</si>
  <si>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</si>
  <si>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</si>
  <si>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</si>
  <si>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</si>
  <si>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</si>
  <si>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</si>
  <si>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</si>
  <si>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</si>
  <si>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</si>
  <si>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</si>
  <si>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</si>
  <si>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</si>
  <si>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</si>
  <si>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</si>
  <si>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</si>
  <si>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</si>
  <si>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</si>
  <si>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</si>
  <si>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</si>
  <si>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</si>
  <si>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</si>
  <si>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</si>
  <si>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</si>
  <si>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</si>
  <si>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</si>
  <si>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</si>
  <si>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</si>
  <si>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</si>
  <si>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</si>
  <si>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</si>
  <si>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</si>
  <si>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</si>
  <si>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</si>
  <si>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</si>
  <si>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</si>
  <si>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</si>
  <si>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</si>
  <si>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</si>
  <si>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</si>
  <si>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</si>
  <si>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</si>
  <si>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</si>
  <si>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</si>
  <si>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</si>
  <si>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</si>
  <si>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</si>
  <si>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</si>
  <si>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</si>
  <si>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</si>
  <si>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</si>
  <si>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</si>
  <si>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</si>
  <si>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</si>
  <si>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</si>
  <si>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</si>
  <si>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</si>
  <si>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</si>
  <si>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</si>
  <si>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</si>
  <si>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</si>
  <si>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</si>
  <si>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</si>
  <si>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</si>
  <si>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</si>
  <si>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</si>
  <si>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</si>
  <si>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</si>
  <si>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</si>
  <si>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</si>
  <si>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</si>
  <si>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</si>
  <si>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</si>
  <si>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</si>
  <si>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</si>
  <si>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</si>
  <si>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</si>
  <si>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</si>
  <si>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</si>
  <si>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</si>
  <si>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</si>
  <si>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</si>
  <si>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</si>
  <si>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</si>
  <si>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</si>
  <si>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</si>
  <si>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</si>
  <si>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</si>
  <si>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</si>
  <si>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</si>
  <si>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</si>
  <si>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</si>
  <si>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</si>
  <si>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</si>
  <si>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</si>
  <si>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</si>
  <si>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</si>
  <si>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</si>
  <si>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</si>
  <si>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</si>
  <si>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</si>
  <si>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</si>
  <si>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</si>
  <si>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</si>
  <si>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</si>
  <si>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</si>
  <si>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</si>
  <si>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</si>
  <si>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</si>
  <si>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</si>
  <si>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</si>
  <si>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</si>
  <si>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</si>
  <si>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</si>
  <si>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</si>
  <si>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</si>
  <si>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</si>
  <si>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</si>
  <si>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</si>
  <si>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</si>
  <si>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</si>
  <si>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</si>
  <si>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</si>
  <si>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</si>
  <si>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</si>
  <si>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</si>
  <si>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</si>
  <si>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</si>
  <si>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</si>
  <si>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</si>
  <si>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</si>
  <si>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</si>
  <si>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</si>
  <si>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</si>
  <si>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</si>
  <si>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</si>
  <si>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</si>
  <si>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</si>
  <si>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</si>
  <si>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</si>
  <si>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</si>
  <si>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</si>
  <si>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</si>
  <si>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</si>
  <si>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</si>
  <si>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</si>
  <si>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</si>
  <si>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</si>
  <si>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</si>
  <si>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</si>
  <si>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</si>
  <si>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</si>
  <si>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</si>
  <si>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</si>
  <si>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</si>
  <si>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</si>
  <si>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</si>
  <si>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</si>
  <si>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</si>
  <si>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</si>
  <si>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</si>
  <si>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</si>
  <si>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</si>
  <si>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</si>
  <si>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</si>
  <si>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</si>
  <si>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</si>
  <si>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</si>
  <si>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</si>
  <si>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</si>
  <si>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</si>
  <si>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</si>
  <si>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</si>
  <si>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</si>
  <si>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</si>
  <si>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</si>
  <si>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</si>
  <si>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</si>
  <si>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</si>
  <si>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</si>
  <si>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</si>
  <si>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</si>
  <si>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</si>
  <si>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</si>
  <si>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</si>
  <si>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</si>
  <si>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</si>
  <si>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</si>
  <si>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</si>
  <si>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</si>
  <si>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</si>
  <si>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</si>
  <si>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</si>
  <si>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</si>
  <si>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</si>
  <si>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</si>
  <si>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</si>
  <si>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</si>
  <si>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</si>
  <si>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</si>
  <si>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</si>
  <si>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</si>
  <si>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</si>
  <si>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</si>
  <si>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</si>
  <si>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</si>
  <si>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</si>
  <si>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</si>
  <si>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</si>
  <si>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</si>
  <si>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</si>
  <si>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</si>
  <si>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</si>
  <si>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</si>
  <si>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</si>
  <si>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</si>
  <si>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</si>
  <si>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</si>
  <si>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</si>
  <si>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</si>
  <si>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</si>
  <si>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</si>
  <si>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</si>
  <si>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</si>
  <si>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</si>
  <si>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</si>
  <si>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</si>
  <si>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</si>
  <si>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</si>
  <si>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</si>
  <si>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</si>
  <si>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</si>
  <si>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</si>
  <si>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</si>
  <si>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</si>
  <si>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</si>
  <si>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</si>
  <si>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</si>
  <si>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</si>
  <si>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</si>
  <si>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</si>
  <si>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</si>
  <si>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</si>
  <si>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</si>
  <si>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</si>
  <si>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</si>
  <si>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</si>
  <si>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</si>
  <si>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</si>
  <si>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</si>
  <si>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</si>
  <si>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</si>
  <si>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</si>
  <si>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</si>
  <si>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</si>
  <si>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</si>
  <si>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</si>
  <si>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</si>
  <si>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</si>
  <si>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</si>
  <si>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</si>
  <si>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</si>
  <si>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</si>
  <si>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</si>
  <si>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</si>
  <si>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</si>
  <si>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</si>
  <si>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</si>
  <si>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</si>
  <si>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</si>
  <si>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</si>
  <si>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</si>
  <si>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</si>
  <si>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</si>
  <si>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</si>
  <si>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</si>
  <si>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</si>
  <si>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</si>
  <si>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</si>
  <si>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</si>
  <si>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</si>
  <si>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</si>
  <si>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</si>
  <si>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</si>
  <si>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</si>
  <si>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</si>
  <si>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</si>
  <si>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</si>
  <si>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</si>
  <si>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</si>
  <si>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</si>
  <si>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</si>
  <si>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</si>
  <si>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</si>
  <si>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</si>
  <si>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</si>
  <si>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</si>
  <si>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</si>
  <si>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</si>
  <si>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</si>
  <si>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</si>
  <si>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</si>
  <si>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</si>
  <si>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</si>
  <si>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</si>
  <si>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</si>
  <si>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</si>
  <si>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</si>
  <si>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</si>
  <si>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</si>
  <si>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</si>
  <si>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</si>
  <si>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</si>
  <si>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</si>
  <si>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</si>
  <si>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</si>
  <si>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</si>
  <si>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</si>
  <si>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</si>
  <si>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</si>
  <si>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</si>
  <si>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</si>
  <si>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</si>
  <si>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</si>
  <si>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</si>
  <si>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</si>
  <si>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</si>
  <si>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</si>
  <si>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</si>
  <si>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</si>
  <si>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</si>
  <si>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</si>
  <si>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</si>
  <si>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</si>
  <si>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</si>
  <si>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</si>
  <si>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</si>
  <si>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</si>
  <si>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</si>
  <si>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</si>
  <si>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</si>
  <si>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</si>
  <si>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</si>
  <si>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</si>
  <si>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</si>
  <si>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</si>
  <si>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</si>
  <si>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</si>
  <si>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</si>
  <si>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</si>
  <si>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</si>
  <si>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</si>
  <si>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</si>
  <si>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</si>
  <si>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</si>
  <si>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</si>
  <si>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</si>
  <si>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</si>
  <si>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</si>
  <si>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</si>
  <si>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</si>
  <si>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</si>
  <si>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</si>
  <si>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</si>
  <si>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</si>
  <si>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</si>
  <si>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</si>
  <si>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</si>
  <si>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</si>
  <si>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</si>
  <si>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</si>
  <si>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</si>
  <si>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</si>
  <si>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</si>
  <si>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</si>
  <si>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</si>
  <si>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</si>
  <si>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</si>
  <si>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</si>
  <si>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</si>
  <si>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</si>
  <si>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</si>
  <si>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</si>
  <si>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</si>
  <si>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</si>
  <si>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</si>
  <si>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</si>
  <si>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</si>
  <si>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</si>
  <si>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</si>
  <si>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</si>
  <si>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</si>
  <si>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</si>
  <si>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</si>
  <si>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</si>
  <si>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</si>
  <si>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</si>
  <si>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</si>
  <si>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</si>
  <si>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</si>
  <si>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</si>
  <si>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</si>
  <si>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</si>
  <si>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</si>
  <si>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</si>
  <si>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</si>
  <si>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</si>
  <si>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</si>
  <si>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</si>
  <si>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</si>
  <si>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</si>
  <si>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</si>
  <si>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</si>
  <si>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</si>
  <si>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</si>
  <si>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</si>
  <si>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</si>
  <si>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</si>
  <si>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</si>
  <si>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</si>
  <si>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</si>
  <si>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</si>
  <si>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</si>
  <si>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</si>
  <si>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</si>
  <si>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</si>
  <si>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</si>
  <si>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</si>
  <si>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</si>
  <si>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</si>
  <si>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</si>
  <si>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</si>
  <si>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</si>
  <si>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</si>
  <si>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</si>
  <si>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</si>
  <si>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</si>
  <si>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</si>
  <si>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</si>
  <si>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</si>
  <si>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</si>
  <si>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</si>
  <si>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</si>
  <si>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</si>
  <si>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</si>
  <si>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</si>
  <si>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</si>
  <si>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</si>
  <si>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</si>
  <si>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</si>
  <si>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</si>
  <si>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</si>
  <si>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</si>
  <si>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</si>
  <si>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</si>
  <si>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</si>
  <si>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</si>
  <si>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</si>
  <si>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</si>
  <si>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</si>
  <si>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</si>
  <si>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</si>
  <si>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</si>
  <si>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</si>
  <si>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</si>
  <si>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</si>
  <si>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</si>
  <si>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</si>
  <si>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</si>
  <si>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</si>
  <si>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</si>
  <si>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</si>
  <si>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</si>
  <si>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</si>
  <si>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</si>
  <si>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</si>
  <si>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</si>
  <si>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</si>
  <si>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</si>
  <si>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</si>
  <si>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</si>
  <si>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</si>
  <si>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</si>
  <si>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</si>
  <si>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</si>
  <si>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</si>
  <si>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</si>
  <si>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</si>
  <si>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</si>
  <si>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</si>
  <si>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</si>
  <si>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</si>
  <si>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</si>
  <si>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</si>
  <si>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</si>
  <si>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</si>
  <si>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</si>
  <si>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</si>
  <si>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</si>
  <si>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</si>
  <si>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</si>
  <si>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</si>
  <si>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</si>
  <si>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</si>
  <si>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</si>
  <si>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</si>
  <si>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</si>
  <si>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</si>
  <si>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</si>
  <si>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</si>
  <si>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</si>
  <si>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</si>
  <si>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</si>
  <si>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</si>
  <si>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</si>
  <si>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</si>
  <si>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</si>
  <si>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</si>
  <si>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</si>
  <si>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</si>
  <si>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</si>
  <si>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</si>
  <si>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</si>
  <si>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</si>
  <si>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</si>
  <si>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</si>
  <si>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</si>
  <si>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</si>
  <si>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</si>
  <si>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</si>
  <si>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</si>
  <si>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</si>
  <si>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</si>
  <si>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</si>
  <si>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</si>
  <si>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</si>
  <si>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</si>
  <si>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</si>
  <si>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</si>
  <si>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</si>
  <si>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</si>
  <si>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</si>
  <si>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</si>
  <si>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</si>
  <si>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</si>
  <si>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</si>
  <si>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</si>
  <si>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</si>
  <si>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</si>
  <si>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</si>
  <si>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</si>
  <si>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</si>
  <si>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</si>
  <si>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</si>
  <si>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</si>
  <si>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</si>
  <si>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</si>
  <si>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</si>
  <si>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</si>
  <si>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</si>
  <si>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</si>
  <si>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</si>
  <si>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</si>
  <si>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</si>
  <si>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</si>
  <si>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</si>
  <si>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</si>
  <si>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</si>
  <si>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</si>
  <si>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</si>
  <si>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</si>
  <si>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</si>
  <si>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</si>
  <si>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</si>
  <si>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</si>
  <si>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</si>
  <si>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</si>
  <si>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</si>
  <si>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</si>
  <si>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</si>
  <si>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</si>
  <si>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</si>
  <si>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</si>
  <si>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</si>
  <si>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</si>
  <si>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</si>
  <si>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</si>
  <si>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</si>
  <si>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</si>
  <si>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</si>
  <si>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</si>
  <si>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</si>
  <si>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</si>
  <si>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</si>
  <si>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</si>
  <si>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</si>
  <si>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</si>
  <si>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</si>
  <si>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</si>
  <si>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</si>
  <si>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</si>
  <si>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</si>
  <si>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</si>
  <si>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</si>
  <si>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</si>
  <si>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</si>
  <si>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</si>
  <si>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</si>
  <si>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</si>
  <si>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</si>
  <si>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</si>
  <si>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</si>
  <si>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</si>
  <si>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</si>
  <si>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</si>
  <si>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</si>
  <si>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</si>
  <si>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</si>
  <si>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</si>
  <si>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</si>
  <si>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</si>
  <si>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</si>
  <si>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</si>
  <si>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</si>
  <si>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</si>
  <si>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</si>
  <si>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</si>
  <si>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</si>
  <si>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</si>
  <si>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</si>
  <si>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</si>
  <si>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</si>
  <si>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</si>
  <si>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</si>
  <si>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</si>
  <si>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</si>
  <si>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</si>
  <si>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</si>
  <si>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</si>
  <si>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</si>
  <si>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</si>
  <si>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</si>
  <si>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</si>
  <si>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</si>
  <si>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</si>
  <si>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</si>
  <si>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</si>
  <si>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</si>
  <si>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</si>
  <si>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</si>
  <si>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</si>
  <si>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</si>
  <si>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</si>
  <si>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</si>
  <si>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</si>
  <si>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</si>
  <si>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</si>
  <si>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</si>
  <si>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</si>
  <si>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</si>
  <si>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</si>
  <si>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</si>
  <si>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</si>
  <si>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</si>
  <si>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</si>
  <si>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</si>
  <si>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</si>
  <si>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</si>
  <si>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</si>
  <si>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</si>
  <si>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</si>
  <si>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</si>
  <si>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</si>
  <si>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</si>
  <si>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</si>
  <si>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</si>
  <si>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</si>
  <si>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</si>
  <si>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</si>
  <si>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</si>
  <si>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</si>
  <si>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</si>
  <si>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</si>
  <si>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</si>
  <si>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</si>
  <si>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</si>
  <si>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</si>
  <si>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</si>
  <si>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</si>
  <si>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</si>
  <si>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</si>
  <si>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</si>
  <si>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</si>
  <si>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</si>
  <si>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</si>
  <si>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</si>
  <si>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</si>
  <si>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</si>
  <si>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</si>
  <si>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</si>
  <si>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</si>
  <si>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</si>
  <si>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</si>
  <si>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</si>
  <si>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</si>
  <si>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</si>
  <si>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</si>
  <si>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</si>
  <si>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</si>
  <si>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</si>
  <si>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</si>
  <si>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</si>
  <si>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</si>
  <si>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</si>
  <si>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</si>
  <si>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</si>
  <si>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</si>
  <si>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</si>
  <si>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</si>
  <si>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</si>
  <si>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</si>
  <si>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</si>
  <si>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</si>
  <si>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</si>
  <si>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</si>
  <si>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</si>
  <si>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</si>
  <si>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</si>
  <si>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</si>
  <si>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</si>
  <si>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</si>
  <si>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</si>
  <si>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</si>
  <si>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</si>
  <si>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</si>
  <si>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</si>
  <si>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</si>
  <si>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</si>
  <si>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</si>
  <si>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</si>
  <si>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</si>
  <si>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</si>
  <si>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</si>
  <si>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</si>
  <si>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</si>
  <si>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</si>
  <si>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</si>
  <si>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</si>
  <si>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</si>
  <si>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</si>
  <si>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</si>
  <si>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</si>
  <si>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</si>
  <si>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</si>
  <si>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</si>
  <si>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</si>
  <si>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</si>
  <si>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</si>
  <si>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</si>
  <si>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</si>
  <si>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</si>
  <si>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</si>
  <si>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</si>
  <si>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</si>
  <si>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</si>
  <si>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</si>
  <si>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</si>
  <si>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</si>
  <si>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</si>
  <si>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</si>
  <si>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</si>
  <si>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</si>
  <si>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</si>
  <si>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</si>
  <si>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</si>
  <si>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</si>
  <si>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</si>
  <si>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</si>
  <si>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</si>
  <si>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</si>
  <si>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</si>
  <si>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</si>
  <si>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</si>
  <si>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</si>
  <si>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</si>
  <si>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</si>
  <si>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</si>
  <si>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</si>
  <si>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</si>
  <si>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</si>
  <si>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</si>
  <si>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</si>
  <si>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</si>
  <si>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</si>
  <si>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</si>
  <si>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</si>
  <si>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</si>
  <si>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</si>
  <si>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</si>
  <si>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</si>
  <si>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</si>
  <si>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</si>
  <si>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</si>
  <si>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</si>
  <si>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</si>
  <si>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</si>
  <si>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</si>
  <si>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</si>
  <si>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</si>
  <si>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</si>
  <si>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</si>
  <si>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</si>
  <si>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</si>
  <si>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</si>
  <si>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</si>
  <si>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</si>
  <si>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</si>
  <si>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</si>
  <si>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</si>
  <si>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</si>
  <si>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</si>
  <si>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</si>
  <si>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</si>
  <si>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</si>
  <si>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</si>
  <si>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</si>
  <si>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</si>
  <si>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</si>
  <si>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</si>
  <si>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</si>
  <si>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</si>
  <si>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</si>
  <si>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</si>
  <si>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</si>
  <si>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</si>
  <si>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</si>
  <si>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</si>
  <si>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</si>
  <si>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</si>
  <si>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</si>
  <si>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</si>
  <si>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</si>
  <si>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</si>
  <si>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</si>
  <si>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</si>
  <si>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</si>
  <si>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</si>
  <si>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</si>
  <si>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</si>
  <si>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</si>
  <si>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</si>
  <si>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</si>
  <si>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</si>
  <si>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</si>
  <si>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</si>
  <si>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</si>
  <si>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</si>
  <si>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</si>
  <si>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</si>
  <si>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</si>
  <si>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</si>
  <si>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</si>
  <si>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</si>
  <si>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</si>
  <si>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</si>
  <si>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</si>
  <si>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</si>
  <si>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</si>
  <si>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</si>
  <si>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</si>
  <si>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</si>
  <si>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</si>
  <si>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</si>
  <si>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</si>
  <si>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</si>
  <si>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</si>
  <si>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</si>
  <si>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</si>
  <si>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</si>
  <si>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</si>
  <si>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</si>
  <si>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</si>
  <si>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</si>
  <si>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</si>
  <si>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</si>
  <si>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</si>
  <si>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</si>
  <si>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</si>
  <si>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</si>
  <si>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</si>
  <si>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</si>
  <si>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</si>
  <si>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</si>
  <si>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</si>
  <si>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</si>
  <si>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</si>
  <si>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</si>
  <si>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</si>
  <si>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</si>
  <si>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</si>
  <si>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</si>
  <si>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</si>
  <si>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</si>
  <si>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</si>
  <si>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</si>
  <si>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</si>
  <si>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</si>
  <si>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</si>
  <si>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</si>
  <si>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</si>
  <si>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</si>
  <si>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</si>
  <si>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</si>
  <si>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</si>
  <si>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</si>
  <si>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</si>
  <si>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</si>
  <si>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</si>
  <si>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</si>
  <si>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</si>
  <si>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</si>
  <si>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</si>
  <si>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</si>
  <si>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</si>
  <si>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</si>
  <si>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</si>
  <si>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</si>
  <si>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</si>
  <si>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</si>
  <si>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</si>
  <si>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</si>
  <si>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</si>
  <si>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</si>
  <si>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</si>
  <si>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</si>
  <si>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</si>
  <si>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</si>
  <si>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</si>
  <si>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</si>
  <si>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</si>
  <si>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</si>
  <si>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</si>
  <si>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</si>
  <si>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</si>
  <si>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</si>
  <si>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</si>
  <si>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</si>
  <si>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</si>
  <si>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</si>
  <si>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</si>
  <si>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</si>
  <si>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</si>
  <si>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</si>
  <si>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</si>
  <si>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</si>
  <si>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</si>
  <si>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</si>
  <si>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</si>
  <si>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</si>
  <si>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</si>
  <si>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</si>
  <si>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</si>
  <si>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</si>
  <si>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</si>
  <si>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</si>
  <si>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</si>
  <si>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</si>
  <si>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</si>
  <si>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</si>
  <si>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</si>
  <si>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</si>
  <si>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</si>
  <si>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</si>
  <si>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</si>
  <si>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</si>
  <si>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</si>
  <si>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</si>
  <si>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</si>
  <si>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</si>
  <si>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</si>
  <si>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</si>
  <si>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</si>
  <si>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</si>
  <si>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</si>
  <si>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</si>
  <si>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</si>
  <si>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</si>
  <si>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</si>
  <si>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</si>
  <si>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</si>
  <si>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</si>
  <si>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</si>
  <si>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</si>
  <si>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</si>
  <si>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</si>
  <si>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</si>
  <si>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</si>
  <si>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</si>
  <si>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</si>
  <si>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</si>
  <si>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</si>
  <si>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</si>
  <si>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</si>
  <si>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</si>
  <si>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</si>
  <si>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</si>
  <si>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</si>
  <si>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</si>
  <si>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</si>
  <si>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</si>
  <si>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</si>
  <si>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</si>
  <si>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</si>
  <si>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</si>
  <si>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</si>
  <si>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</si>
  <si>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</si>
  <si>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</si>
  <si>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</si>
  <si>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</si>
  <si>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</si>
  <si>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</si>
  <si>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</si>
  <si>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</si>
  <si>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</si>
  <si>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</si>
  <si>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</si>
  <si>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</si>
  <si>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</si>
  <si>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</si>
  <si>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</si>
  <si>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</si>
  <si>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</si>
  <si>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</si>
  <si>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</si>
  <si>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</si>
  <si>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</si>
  <si>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</si>
  <si>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</si>
  <si>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</si>
  <si>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</si>
  <si>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</si>
  <si>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</si>
  <si>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</si>
  <si>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</si>
  <si>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</si>
  <si>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</si>
  <si>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</si>
  <si>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</si>
  <si>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</si>
  <si>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</si>
  <si>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</si>
  <si>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</si>
  <si>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</si>
  <si>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</si>
  <si>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</si>
  <si>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</si>
  <si>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</si>
  <si>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</si>
  <si>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</si>
  <si>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</si>
  <si>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</si>
  <si>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</si>
  <si>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</si>
  <si>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</si>
  <si>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</si>
  <si>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</si>
  <si>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</si>
  <si>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</si>
  <si>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</si>
  <si>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</si>
  <si>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</si>
  <si>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</si>
  <si>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</si>
  <si>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</si>
  <si>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</si>
  <si>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</si>
  <si>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</si>
  <si>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</si>
  <si>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</si>
  <si>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</si>
  <si>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</si>
  <si>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</si>
  <si>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</si>
  <si>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</si>
  <si>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</si>
  <si>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</si>
  <si>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</si>
  <si>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</si>
  <si>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</si>
  <si>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</si>
  <si>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</si>
  <si>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</si>
  <si>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</si>
  <si>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</si>
  <si>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</si>
  <si>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</si>
  <si>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</si>
  <si>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</si>
  <si>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</si>
  <si>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</si>
  <si>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</si>
  <si>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</si>
  <si>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</si>
  <si>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</si>
  <si>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</si>
  <si>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</si>
  <si>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</si>
  <si>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</si>
  <si>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</si>
  <si>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</si>
  <si>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</si>
  <si>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</si>
  <si>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</si>
  <si>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</si>
  <si>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</si>
  <si>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</si>
  <si>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</si>
  <si>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</si>
  <si>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</si>
  <si>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</si>
  <si>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</si>
  <si>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</si>
  <si>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</si>
  <si>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</si>
  <si>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</si>
  <si>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</si>
  <si>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</si>
  <si>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</si>
  <si>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</si>
  <si>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</si>
  <si>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</si>
  <si>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</si>
  <si>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</si>
  <si>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</si>
  <si>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</si>
  <si>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</si>
  <si>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</si>
  <si>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</si>
  <si>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</si>
  <si>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</si>
  <si>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</si>
  <si>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</si>
  <si>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</si>
  <si>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</si>
  <si>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</si>
  <si>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</si>
  <si>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</si>
  <si>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</si>
  <si>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</si>
  <si>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</si>
  <si>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</si>
  <si>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</si>
  <si>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</si>
  <si>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</si>
  <si>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</si>
  <si>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</si>
  <si>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</si>
  <si>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</si>
  <si>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</si>
  <si>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</si>
  <si>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</si>
  <si>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</si>
  <si>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</si>
  <si>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</si>
  <si>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</si>
  <si>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</si>
  <si>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</si>
  <si>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</si>
  <si>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</si>
  <si>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</si>
  <si>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</si>
  <si>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</si>
  <si>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</si>
  <si>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</si>
  <si>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</si>
  <si>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</si>
  <si>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</si>
  <si>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</si>
  <si>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</si>
  <si>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</si>
  <si>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</si>
  <si>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</si>
  <si>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</si>
  <si>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</si>
  <si>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</si>
  <si>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</si>
  <si>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</si>
  <si>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</si>
  <si>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</si>
  <si>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</si>
  <si>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</si>
  <si>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</si>
  <si>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</si>
  <si>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</si>
  <si>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</si>
  <si>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</si>
  <si>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</si>
  <si>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</si>
  <si>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</si>
  <si>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</si>
  <si>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</si>
  <si>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</si>
  <si>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</si>
  <si>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</si>
  <si>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</si>
  <si>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</si>
  <si>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</si>
  <si>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</si>
  <si>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</si>
  <si>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</si>
  <si>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</si>
  <si>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</si>
  <si>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</si>
  <si>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</si>
  <si>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</si>
  <si>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</si>
  <si>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</si>
  <si>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</si>
  <si>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</si>
  <si>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</si>
  <si>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</si>
  <si>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</si>
  <si>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</si>
  <si>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</si>
  <si>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</si>
  <si>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</si>
  <si>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</si>
  <si>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</si>
  <si>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</si>
  <si>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</si>
  <si>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</si>
  <si>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</si>
  <si>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</si>
  <si>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</si>
  <si>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</si>
  <si>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</si>
  <si>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</si>
  <si>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</si>
  <si>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</si>
  <si>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</si>
  <si>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</si>
  <si>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</si>
  <si>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</si>
  <si>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</si>
  <si>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</si>
  <si>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</si>
  <si>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</si>
  <si>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</si>
  <si>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</si>
  <si>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</si>
  <si>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</si>
  <si>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</si>
  <si>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</si>
  <si>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</si>
  <si>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</si>
  <si>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</si>
  <si>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</si>
  <si>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</si>
  <si>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</si>
  <si>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</si>
  <si>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</si>
  <si>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</si>
  <si>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</si>
  <si>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</si>
  <si>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</si>
  <si>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</si>
  <si>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</si>
  <si>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</si>
  <si>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</si>
  <si>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</si>
  <si>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</si>
  <si>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</si>
  <si>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</si>
  <si>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</si>
  <si>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</si>
  <si>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</si>
  <si>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</si>
  <si>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</si>
  <si>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</si>
  <si>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</si>
  <si>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</si>
  <si>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</si>
  <si>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</si>
  <si>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</si>
  <si>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</si>
  <si>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</si>
  <si>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</si>
  <si>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</si>
  <si>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</si>
  <si>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</si>
  <si>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</si>
  <si>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</si>
  <si>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</si>
  <si>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</si>
  <si>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</si>
  <si>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</si>
  <si>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</si>
  <si>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</si>
  <si>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</si>
  <si>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</si>
  <si>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</si>
  <si>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</si>
  <si>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</si>
  <si>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</si>
  <si>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</si>
  <si>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</si>
  <si>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</si>
  <si>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</si>
  <si>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</si>
  <si>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</si>
  <si>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</si>
  <si>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</si>
  <si>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</si>
  <si>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</si>
  <si>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</si>
  <si>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</si>
  <si>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</si>
  <si>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</si>
  <si>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</si>
  <si>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</si>
  <si>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</si>
  <si>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</si>
  <si>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</si>
  <si>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</si>
  <si>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</si>
  <si>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</si>
  <si>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</si>
  <si>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</si>
  <si>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</si>
  <si>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</si>
  <si>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</si>
  <si>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</si>
  <si>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</si>
  <si>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</si>
  <si>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</si>
  <si>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</si>
  <si>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</si>
  <si>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</si>
  <si>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</si>
  <si>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</si>
  <si>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</si>
  <si>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</si>
  <si>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</si>
  <si>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</si>
  <si>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</si>
  <si>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</si>
  <si>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</si>
  <si>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</si>
  <si>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</si>
  <si>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</si>
  <si>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</si>
  <si>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</si>
  <si>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</si>
  <si>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</si>
  <si>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</si>
  <si>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</si>
  <si>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</si>
  <si>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</si>
  <si>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</si>
  <si>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</si>
  <si>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</si>
  <si>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</si>
  <si>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</si>
  <si>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</si>
  <si>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</si>
  <si>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</si>
  <si>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</si>
  <si>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</si>
  <si>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</si>
  <si>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</si>
  <si>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</si>
  <si>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</si>
  <si>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</si>
  <si>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</si>
  <si>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</si>
  <si>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</si>
  <si>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</si>
  <si>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</si>
  <si>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</si>
  <si>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</si>
  <si>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</si>
  <si>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</si>
  <si>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</si>
  <si>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</si>
  <si>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</si>
  <si>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</si>
  <si>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</si>
  <si>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</si>
  <si>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</si>
  <si>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</si>
  <si>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</si>
  <si>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</si>
  <si>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</si>
  <si>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</si>
  <si>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</si>
  <si>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</si>
  <si>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</si>
  <si>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</si>
  <si>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</si>
  <si>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</si>
  <si>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</si>
  <si>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</si>
  <si>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</si>
  <si>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</si>
  <si>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</si>
  <si>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</si>
  <si>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</si>
  <si>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</si>
  <si>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</si>
  <si>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</si>
  <si>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</si>
  <si>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</si>
  <si>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</si>
  <si>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</si>
  <si>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</si>
  <si>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</si>
  <si>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</si>
  <si>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</si>
  <si>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</si>
  <si>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</si>
  <si>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</si>
  <si>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</si>
  <si>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</si>
  <si>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</si>
  <si>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</si>
  <si>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</si>
  <si>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</si>
  <si>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</si>
  <si>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</si>
  <si>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</si>
  <si>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</si>
  <si>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</si>
  <si>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</si>
  <si>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</si>
  <si>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</si>
  <si>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</si>
  <si>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</si>
  <si>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</si>
  <si>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</si>
  <si>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</si>
  <si>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</si>
  <si>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</si>
  <si>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</si>
  <si>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</si>
  <si>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</si>
  <si>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</si>
  <si>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</si>
  <si>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</si>
  <si>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</si>
  <si>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</si>
  <si>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</si>
  <si>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</si>
  <si>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</si>
  <si>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</si>
  <si>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</si>
  <si>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</si>
  <si>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</si>
  <si>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</si>
  <si>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</si>
  <si>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</si>
  <si>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</si>
  <si>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</si>
  <si>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</si>
  <si>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</si>
  <si>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</si>
  <si>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</si>
  <si>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</si>
  <si>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</si>
  <si>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</si>
  <si>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</si>
  <si>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</si>
  <si>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</si>
  <si>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</si>
  <si>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</si>
  <si>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</si>
  <si>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</si>
  <si>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</si>
  <si>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</si>
  <si>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</si>
  <si>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</si>
  <si>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</si>
  <si>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</si>
  <si>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</si>
  <si>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</si>
  <si>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</si>
  <si>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</si>
  <si>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</si>
  <si>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</si>
  <si>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</si>
  <si>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</si>
  <si>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</si>
  <si>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</si>
  <si>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</si>
  <si>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</si>
  <si>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</si>
  <si>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</si>
  <si>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</si>
  <si>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</si>
  <si>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</si>
  <si>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</si>
  <si>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</si>
  <si>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</si>
  <si>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</si>
  <si>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</si>
  <si>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</si>
  <si>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</si>
  <si>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</si>
  <si>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</si>
  <si>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</si>
  <si>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</si>
  <si>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</si>
  <si>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</si>
  <si>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</si>
  <si>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</si>
  <si>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</si>
  <si>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</si>
  <si>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</si>
  <si>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</si>
  <si>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</si>
  <si>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</si>
  <si>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</si>
  <si>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</si>
  <si>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</si>
  <si>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</si>
  <si>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</si>
  <si>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</si>
  <si>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</si>
  <si>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</si>
  <si>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</si>
  <si>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</si>
  <si>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</si>
  <si>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</si>
  <si>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</si>
  <si>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</si>
  <si>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</si>
  <si>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</si>
  <si>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</si>
  <si>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</si>
  <si>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</si>
  <si>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</si>
  <si>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</si>
  <si>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</si>
  <si>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</si>
  <si>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</si>
  <si>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</si>
  <si>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</si>
  <si>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</si>
  <si>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</si>
  <si>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</si>
  <si>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</si>
  <si>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</si>
  <si>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</si>
  <si>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</si>
  <si>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</si>
  <si>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</si>
  <si>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</si>
  <si>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</si>
  <si>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</si>
  <si>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</si>
  <si>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</si>
  <si>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</si>
  <si>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</si>
  <si>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</si>
  <si>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</si>
  <si>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</si>
  <si>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</si>
  <si>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</si>
  <si>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</si>
  <si>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</si>
  <si>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</si>
  <si>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</si>
  <si>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</si>
  <si>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</si>
  <si>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</si>
  <si>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</si>
  <si>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</si>
  <si>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</si>
  <si>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</si>
  <si>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</si>
  <si>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</si>
  <si>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</si>
  <si>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</si>
  <si>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</si>
  <si>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</si>
  <si>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</si>
  <si>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</si>
  <si>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</si>
  <si>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</si>
  <si>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</si>
  <si>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</si>
  <si>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</si>
  <si>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</si>
  <si>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</si>
  <si>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</si>
  <si>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</si>
  <si>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</si>
  <si>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</si>
  <si>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</si>
  <si>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</si>
  <si>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</si>
  <si>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</si>
  <si>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</si>
  <si>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</si>
  <si>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</si>
  <si>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</si>
  <si>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</si>
  <si>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</si>
  <si>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</si>
  <si>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</si>
  <si>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</si>
  <si>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</si>
  <si>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</si>
  <si>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</si>
  <si>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</si>
  <si>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</si>
  <si>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</si>
  <si>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</si>
  <si>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</si>
  <si>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</si>
  <si>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</si>
  <si>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</si>
  <si>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</si>
  <si>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</si>
  <si>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</si>
  <si>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</si>
  <si>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</si>
  <si>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</si>
  <si>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</si>
  <si>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</si>
  <si>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</si>
  <si>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</si>
  <si>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</si>
  <si>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</si>
  <si>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</si>
  <si>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</si>
  <si>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</si>
  <si>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</si>
  <si>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</si>
  <si>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</si>
  <si>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</si>
  <si>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</si>
  <si>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</si>
  <si>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</si>
  <si>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</si>
  <si>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</si>
  <si>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</si>
  <si>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</si>
  <si>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</si>
  <si>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</si>
  <si>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</si>
  <si>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</si>
  <si>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</si>
  <si>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</si>
  <si>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</si>
  <si>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</si>
  <si>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</si>
  <si>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</si>
  <si>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</si>
  <si>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</si>
  <si>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</si>
  <si>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</si>
  <si>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</si>
  <si>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</si>
  <si>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</si>
  <si>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</si>
  <si>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</si>
  <si>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</si>
  <si>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</si>
  <si>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</si>
  <si>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</si>
  <si>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</si>
  <si>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</si>
  <si>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</si>
  <si>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</si>
  <si>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</si>
  <si>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</si>
  <si>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</si>
  <si>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</si>
  <si>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</si>
  <si>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</si>
  <si>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</si>
  <si>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</si>
  <si>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</si>
  <si>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</si>
  <si>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</si>
  <si>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</si>
  <si>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</si>
  <si>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</si>
  <si>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</si>
  <si>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</si>
  <si>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</si>
  <si>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</si>
  <si>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</si>
  <si>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</si>
  <si>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</si>
  <si>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</si>
  <si>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</si>
  <si>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</si>
  <si>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</si>
  <si>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</si>
  <si>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</si>
  <si>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</si>
  <si>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</si>
  <si>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</si>
  <si>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</si>
  <si>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</si>
  <si>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</si>
  <si>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</si>
  <si>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</si>
  <si>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</si>
  <si>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</si>
  <si>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</si>
  <si>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</si>
  <si>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</si>
  <si>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</si>
  <si>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</si>
  <si>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</si>
  <si>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</si>
  <si>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</si>
  <si>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</si>
  <si>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</si>
  <si>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</si>
  <si>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</si>
  <si>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</si>
  <si>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</si>
  <si>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</si>
  <si>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</si>
  <si>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</si>
  <si>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</si>
  <si>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</si>
  <si>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</si>
  <si>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</si>
  <si>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</si>
  <si>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</si>
  <si>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</si>
  <si>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</si>
  <si>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</si>
  <si>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</si>
  <si>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</si>
  <si>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</si>
  <si>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</si>
  <si>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</si>
  <si>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</si>
  <si>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</si>
  <si>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</si>
  <si>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</si>
  <si>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</si>
  <si>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</si>
  <si>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</si>
  <si>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</si>
  <si>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</si>
  <si>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</si>
  <si>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</si>
  <si>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</si>
  <si>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</si>
  <si>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</si>
  <si>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</si>
  <si>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</si>
  <si>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</si>
  <si>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</si>
  <si>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</si>
  <si>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</si>
  <si>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</si>
  <si>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</si>
  <si>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</si>
  <si>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</si>
  <si>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</si>
  <si>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</si>
  <si>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</si>
  <si>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</si>
  <si>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</si>
  <si>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</si>
  <si>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</si>
  <si>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</si>
  <si>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</si>
  <si>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</si>
  <si>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</si>
  <si>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</si>
  <si>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</si>
  <si>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</si>
  <si>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</si>
  <si>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</si>
  <si>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</si>
  <si>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</si>
  <si>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</si>
  <si>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</si>
  <si>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</si>
  <si>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</si>
  <si>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</si>
  <si>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</si>
  <si>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</si>
  <si>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</si>
  <si>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</si>
  <si>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</si>
  <si>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</si>
  <si>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</si>
  <si>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</si>
  <si>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</si>
  <si>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</si>
  <si>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</si>
  <si>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</si>
  <si>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</si>
  <si>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</si>
  <si>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</si>
  <si>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</si>
  <si>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</si>
  <si>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</si>
  <si>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</si>
  <si>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</si>
  <si>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</si>
  <si>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</si>
  <si>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</si>
  <si>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</si>
  <si>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</si>
  <si>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</si>
  <si>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</si>
  <si>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</si>
  <si>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</si>
  <si>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</si>
  <si>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</si>
  <si>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</si>
  <si>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</si>
  <si>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</si>
  <si>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</si>
  <si>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</si>
  <si>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</si>
  <si>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</si>
  <si>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</si>
  <si>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</si>
  <si>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</si>
  <si>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</si>
  <si>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</si>
  <si>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</si>
  <si>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</si>
  <si>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</si>
  <si>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</si>
  <si>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</si>
  <si>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</si>
  <si>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</si>
  <si>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</si>
  <si>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</si>
  <si>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</si>
  <si>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</si>
  <si>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</si>
  <si>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</si>
  <si>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</si>
  <si>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</si>
  <si>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</si>
  <si>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</si>
  <si>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</si>
  <si>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</si>
  <si>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</si>
  <si>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</si>
  <si>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</si>
  <si>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</si>
  <si>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</si>
  <si>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</si>
  <si>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</si>
  <si>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</si>
  <si>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</si>
  <si>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</si>
  <si>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</si>
  <si>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</si>
  <si>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</si>
  <si>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</si>
  <si>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</si>
  <si>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</si>
  <si>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</si>
  <si>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</si>
  <si>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</si>
  <si>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</si>
  <si>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</si>
  <si>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</si>
  <si>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</si>
  <si>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</si>
  <si>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</si>
  <si>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</si>
  <si>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</si>
  <si>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</si>
  <si>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</si>
  <si>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</si>
  <si>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</si>
  <si>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</si>
  <si>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</si>
  <si>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</si>
  <si>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</si>
  <si>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</si>
  <si>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</si>
  <si>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</si>
  <si>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</si>
  <si>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</si>
  <si>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</si>
  <si>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</si>
  <si>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</si>
  <si>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</si>
  <si>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</si>
  <si>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</si>
  <si>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</si>
  <si>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</si>
  <si>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</si>
  <si>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</si>
  <si>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</si>
  <si>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</si>
  <si>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</si>
  <si>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</si>
  <si>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</si>
  <si>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</si>
  <si>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</si>
  <si>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</si>
  <si>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</si>
  <si>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</si>
  <si>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</si>
  <si>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</si>
  <si>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</si>
  <si>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</si>
  <si>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</si>
  <si>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</si>
  <si>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</si>
  <si>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</si>
  <si>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</si>
  <si>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</si>
  <si>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</si>
  <si>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</si>
  <si>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</si>
  <si>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</si>
  <si>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</si>
  <si>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</si>
  <si>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</si>
  <si>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</si>
  <si>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</si>
  <si>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</si>
  <si>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</si>
  <si>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</si>
  <si>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</si>
  <si>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</si>
  <si>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</si>
  <si>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</si>
  <si>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</si>
  <si>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</si>
  <si>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</si>
  <si>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</si>
  <si>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</si>
  <si>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</si>
  <si>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</si>
  <si>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</si>
  <si>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</si>
  <si>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</si>
  <si>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</si>
  <si>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</si>
  <si>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</si>
  <si>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</si>
  <si>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</si>
  <si>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</si>
  <si>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</si>
  <si>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</si>
  <si>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</si>
  <si>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</si>
  <si>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</si>
  <si>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</si>
  <si>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</si>
  <si>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</si>
  <si>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</si>
  <si>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</si>
  <si>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</si>
  <si>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</si>
  <si>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</si>
  <si>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</si>
  <si>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</si>
  <si>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</si>
  <si>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</si>
  <si>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</si>
  <si>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</si>
  <si>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</si>
  <si>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</si>
  <si>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</si>
  <si>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</si>
  <si>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</si>
  <si>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</si>
  <si>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</si>
  <si>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</si>
  <si>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</si>
  <si>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</si>
  <si>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</si>
  <si>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</si>
  <si>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</si>
  <si>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</si>
  <si>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</si>
  <si>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</si>
  <si>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</si>
  <si>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</si>
  <si>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</si>
  <si>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</si>
  <si>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</si>
  <si>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</si>
  <si>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</si>
  <si>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</si>
  <si>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</si>
  <si>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</si>
  <si>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</si>
  <si>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</si>
  <si>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</si>
  <si>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</si>
  <si>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</si>
  <si>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</si>
  <si>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</si>
  <si>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</si>
  <si>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</si>
  <si>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</si>
  <si>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</si>
  <si>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</si>
  <si>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</si>
  <si>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</si>
  <si>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</si>
  <si>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</si>
  <si>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</si>
  <si>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</si>
  <si>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</si>
  <si>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</si>
  <si>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</si>
  <si>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</si>
  <si>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</si>
  <si>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</si>
  <si>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</si>
  <si>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</si>
  <si>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</si>
  <si>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</si>
  <si>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</si>
  <si>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</si>
  <si>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</si>
  <si>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</si>
  <si>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</si>
  <si>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</si>
  <si>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</si>
  <si>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</si>
  <si>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</si>
  <si>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</si>
  <si>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</si>
  <si>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</si>
  <si>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</si>
  <si>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</si>
  <si>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</si>
  <si>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</si>
  <si>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</si>
  <si>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</si>
  <si>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</si>
  <si>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</si>
  <si>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</si>
  <si>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</si>
  <si>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</si>
  <si>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</si>
  <si>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</si>
  <si>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</si>
  <si>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</si>
  <si>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</si>
  <si>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</si>
  <si>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</si>
  <si>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</si>
  <si>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</si>
  <si>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</si>
  <si>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</si>
  <si>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</si>
  <si>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</si>
  <si>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</si>
  <si>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</si>
  <si>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</si>
  <si>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</si>
  <si>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</si>
  <si>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</si>
  <si>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</si>
  <si>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</si>
  <si>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</si>
  <si>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</si>
  <si>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</si>
  <si>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</si>
  <si>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</si>
  <si>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</si>
  <si>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</si>
  <si>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</si>
  <si>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</si>
  <si>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</si>
  <si>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</si>
  <si>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</si>
  <si>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</si>
  <si>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</si>
  <si>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</si>
  <si>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</si>
  <si>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</si>
  <si>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</si>
  <si>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</si>
  <si>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</si>
  <si>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</si>
  <si>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</si>
  <si>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</si>
  <si>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</si>
  <si>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</si>
  <si>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</si>
  <si>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</si>
  <si>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</si>
  <si>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</si>
  <si>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</si>
  <si>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</si>
  <si>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</si>
  <si>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</si>
  <si>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</si>
  <si>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</si>
  <si>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</si>
  <si>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</si>
  <si>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</si>
  <si>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</si>
  <si>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</si>
  <si>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</si>
  <si>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</si>
  <si>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</si>
  <si>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</si>
  <si>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</si>
  <si>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</si>
  <si>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</si>
  <si>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</si>
  <si>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</si>
  <si>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</si>
  <si>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</si>
  <si>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</si>
  <si>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</si>
  <si>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</si>
  <si>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</si>
  <si>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</si>
  <si>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</si>
  <si>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</si>
  <si>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</si>
  <si>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</si>
  <si>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</si>
  <si>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</si>
  <si>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</si>
  <si>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</si>
  <si>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</si>
  <si>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</si>
  <si>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</si>
  <si>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</si>
  <si>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</si>
  <si>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</si>
  <si>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</si>
  <si>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</si>
  <si>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</si>
  <si>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</si>
  <si>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</si>
  <si>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</si>
  <si>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</si>
  <si>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</si>
  <si>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</si>
  <si>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</si>
  <si>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</si>
  <si>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</si>
  <si>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</si>
  <si>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</si>
  <si>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</si>
  <si>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</si>
  <si>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</si>
  <si>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</si>
  <si>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</si>
  <si>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</si>
  <si>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</si>
  <si>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</si>
  <si>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</si>
  <si>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</si>
  <si>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</si>
  <si>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</si>
  <si>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</si>
  <si>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</si>
  <si>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</si>
  <si>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</si>
  <si>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</si>
  <si>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</si>
  <si>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</si>
  <si>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</si>
  <si>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</si>
  <si>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</si>
  <si>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</si>
  <si>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</si>
  <si>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</si>
  <si>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</si>
  <si>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</si>
  <si>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</si>
  <si>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</si>
  <si>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</si>
  <si>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</si>
  <si>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</si>
  <si>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</si>
  <si>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</si>
  <si>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</si>
  <si>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</si>
  <si>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</si>
  <si>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</si>
  <si>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</si>
  <si>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</si>
  <si>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</si>
  <si>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</si>
  <si>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</si>
  <si>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</si>
  <si>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</si>
  <si>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</si>
  <si>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</si>
  <si>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</si>
  <si>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</si>
  <si>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</si>
  <si>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</si>
  <si>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</si>
  <si>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</si>
  <si>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</si>
  <si>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</si>
  <si>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</si>
  <si>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</si>
  <si>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</si>
  <si>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</si>
  <si>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</si>
  <si>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</si>
  <si>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</si>
  <si>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</si>
  <si>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</si>
  <si>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</si>
  <si>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</si>
  <si>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</si>
  <si>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</si>
  <si>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</si>
  <si>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</si>
  <si>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</si>
  <si>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</si>
  <si>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</si>
  <si>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</si>
  <si>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</si>
  <si>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</si>
  <si>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</si>
  <si>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</si>
  <si>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</si>
  <si>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</si>
  <si>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</si>
  <si>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</si>
  <si>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</si>
  <si>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</si>
  <si>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</si>
  <si>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</si>
  <si>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</si>
  <si>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</si>
  <si>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</si>
  <si>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</si>
  <si>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</si>
  <si>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</si>
  <si>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</si>
  <si>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</si>
  <si>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</si>
  <si>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</si>
  <si>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</si>
  <si>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</si>
  <si>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</si>
  <si>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</si>
  <si>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</si>
  <si>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</si>
  <si>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</si>
  <si>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</si>
  <si>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</si>
  <si>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</si>
  <si>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</si>
  <si>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</si>
  <si>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</si>
  <si>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</si>
  <si>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</si>
  <si>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</si>
  <si>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</si>
  <si>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</si>
  <si>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</si>
  <si>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</si>
  <si>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</si>
  <si>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</si>
  <si>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</si>
  <si>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</si>
  <si>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</si>
  <si>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</si>
  <si>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</si>
  <si>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</si>
  <si>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</si>
  <si>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</si>
  <si>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</si>
  <si>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</si>
  <si>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</si>
  <si>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</si>
  <si>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</si>
  <si>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</si>
  <si>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</si>
  <si>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</si>
  <si>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</si>
  <si>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</si>
  <si>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</si>
  <si>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</si>
  <si>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</si>
  <si>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</si>
  <si>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</si>
  <si>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</si>
  <si>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</si>
  <si>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</si>
  <si>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</si>
  <si>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</si>
  <si>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</si>
  <si>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</si>
  <si>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</si>
  <si>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</si>
  <si>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</si>
  <si>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</si>
  <si>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</si>
  <si>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</si>
  <si>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</si>
  <si>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</si>
  <si>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</si>
  <si>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</si>
  <si>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</si>
  <si>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</si>
  <si>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</si>
  <si>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</si>
  <si>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</si>
  <si>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</si>
  <si>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</si>
  <si>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</si>
  <si>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</si>
  <si>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</si>
  <si>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</si>
  <si>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</si>
  <si>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</si>
  <si>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</si>
  <si>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</si>
  <si>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</si>
  <si>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</si>
  <si>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</si>
  <si>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</si>
  <si>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</si>
  <si>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</si>
  <si>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</si>
  <si>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</si>
  <si>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</si>
  <si>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</si>
  <si>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</si>
  <si>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</si>
  <si>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</si>
  <si>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</si>
  <si>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</si>
  <si>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</si>
  <si>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</si>
  <si>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</si>
  <si>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</si>
  <si>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</si>
  <si>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</si>
  <si>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</si>
  <si>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</si>
  <si>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</si>
  <si>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</si>
  <si>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</si>
  <si>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</si>
  <si>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</si>
  <si>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</si>
  <si>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</si>
  <si>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</si>
  <si>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</si>
  <si>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</si>
  <si>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</si>
  <si>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</si>
  <si>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</si>
  <si>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</si>
  <si>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</si>
  <si>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</si>
  <si>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</si>
  <si>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</si>
  <si>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</si>
  <si>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</si>
  <si>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</si>
  <si>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</si>
  <si>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</si>
  <si>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</si>
  <si>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</si>
  <si>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</si>
  <si>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</si>
  <si>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</si>
  <si>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</si>
  <si>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</si>
  <si>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</si>
  <si>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</si>
  <si>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</si>
  <si>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</si>
  <si>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</si>
  <si>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</si>
  <si>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</si>
  <si>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</si>
  <si>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</si>
  <si>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</si>
  <si>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</si>
  <si>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</si>
  <si>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</si>
  <si>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</si>
  <si>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</si>
  <si>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</si>
  <si>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</si>
  <si>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</si>
  <si>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</si>
  <si>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</si>
  <si>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</si>
  <si>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</si>
  <si>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</si>
  <si>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</si>
  <si>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</si>
  <si>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</si>
  <si>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</si>
  <si>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</si>
  <si>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</si>
  <si>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</si>
  <si>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</si>
  <si>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</si>
  <si>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</si>
  <si>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</si>
  <si>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</si>
  <si>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</si>
  <si>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</si>
  <si>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</si>
  <si>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</si>
  <si>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</si>
  <si>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</si>
  <si>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</si>
  <si>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</si>
  <si>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</si>
  <si>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</si>
  <si>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</si>
  <si>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</si>
  <si>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</si>
  <si>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</si>
  <si>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</si>
  <si>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</si>
  <si>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</si>
  <si>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</si>
  <si>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</si>
  <si>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</si>
  <si>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</si>
  <si>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</si>
  <si>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</si>
  <si>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</si>
  <si>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</si>
  <si>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</si>
  <si>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</si>
  <si>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</si>
  <si>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</si>
  <si>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</si>
  <si>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</si>
  <si>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</si>
  <si>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</si>
  <si>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</si>
  <si>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</si>
  <si>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</si>
  <si>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</si>
  <si>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</si>
  <si>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</si>
  <si>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</si>
  <si>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</si>
  <si>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</si>
  <si>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</si>
  <si>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</si>
  <si>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</si>
  <si>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</si>
  <si>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</si>
  <si>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</si>
  <si>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</si>
  <si>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</si>
  <si>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</si>
  <si>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</si>
  <si>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</si>
  <si>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</si>
  <si>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</si>
  <si>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</si>
  <si>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</si>
  <si>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</si>
  <si>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</si>
  <si>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</si>
  <si>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</si>
  <si>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</si>
  <si>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</si>
  <si>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</si>
  <si>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</si>
  <si>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</si>
  <si>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</si>
  <si>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</si>
  <si>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</si>
  <si>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</si>
  <si>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</si>
  <si>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</si>
  <si>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</si>
  <si>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</si>
  <si>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</si>
  <si>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</si>
  <si>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</si>
  <si>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</si>
  <si>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</si>
  <si>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</si>
  <si>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</si>
  <si>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</si>
  <si>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</si>
  <si>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</si>
  <si>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</si>
  <si>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</si>
  <si>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</si>
  <si>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</si>
  <si>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</si>
  <si>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</si>
  <si>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</si>
  <si>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</si>
  <si>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</si>
  <si>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</si>
  <si>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</si>
  <si>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</si>
  <si>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</si>
  <si>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</si>
  <si>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</si>
  <si>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</si>
  <si>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</si>
  <si>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</si>
  <si>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</si>
  <si>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</si>
  <si>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</si>
  <si>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</si>
  <si>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</si>
  <si>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</si>
  <si>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</si>
  <si>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</si>
  <si>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</si>
  <si>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</si>
  <si>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</si>
  <si>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</si>
  <si>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</si>
  <si>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</si>
  <si>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</si>
  <si>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</si>
  <si>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</si>
  <si>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</si>
  <si>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</si>
  <si>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</si>
  <si>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</si>
  <si>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</si>
  <si>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</si>
  <si>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</si>
  <si>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</si>
  <si>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</si>
  <si>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</si>
  <si>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</si>
  <si>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</si>
  <si>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</si>
  <si>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</si>
  <si>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</si>
  <si>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</si>
  <si>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</si>
  <si>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</si>
  <si>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</si>
  <si>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</si>
  <si>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</si>
  <si>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</si>
  <si>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</si>
  <si>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</si>
  <si>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</si>
  <si>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</si>
  <si>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</si>
  <si>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</si>
  <si>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</si>
  <si>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</si>
  <si>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</si>
  <si>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</si>
  <si>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</si>
  <si>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</si>
  <si>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</si>
  <si>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</si>
  <si>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</si>
  <si>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</si>
  <si>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</si>
  <si>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</si>
  <si>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</si>
  <si>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</si>
  <si>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</si>
  <si>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</si>
  <si>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</si>
  <si>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</si>
  <si>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</si>
  <si>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</si>
  <si>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</si>
  <si>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</si>
  <si>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</si>
  <si>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</si>
  <si>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</si>
  <si>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</si>
  <si>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</si>
  <si>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</si>
  <si>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</si>
  <si>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</si>
  <si>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</si>
  <si>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</si>
  <si>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</si>
  <si>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</si>
  <si>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</si>
  <si>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</si>
  <si>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</si>
  <si>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</si>
  <si>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</si>
  <si>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</si>
  <si>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</si>
  <si>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</si>
  <si>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</si>
  <si>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</si>
  <si>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</si>
  <si>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</si>
  <si>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</si>
  <si>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</si>
  <si>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</si>
  <si>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</si>
  <si>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</si>
  <si>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</si>
  <si>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</si>
  <si>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</si>
  <si>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</si>
  <si>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</si>
  <si>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</si>
  <si>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</si>
  <si>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</si>
  <si>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</si>
  <si>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</si>
  <si>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</si>
  <si>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</si>
  <si>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</si>
  <si>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</si>
  <si>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</si>
  <si>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</si>
  <si>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</si>
  <si>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</si>
  <si>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</si>
  <si>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</si>
  <si>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</si>
  <si>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</si>
  <si>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</si>
  <si>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</si>
  <si>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</si>
  <si>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</si>
  <si>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</si>
  <si>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</si>
  <si>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</si>
  <si>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</si>
  <si>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</si>
  <si>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</si>
  <si>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</si>
  <si>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</si>
  <si>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</si>
  <si>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</si>
  <si>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</si>
  <si>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</si>
  <si>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</si>
  <si>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</si>
  <si>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</si>
  <si>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</si>
  <si>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</si>
  <si>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</si>
  <si>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</si>
  <si>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</si>
  <si>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</si>
  <si>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</si>
  <si>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</si>
  <si>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</si>
  <si>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</si>
  <si>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</si>
  <si>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</si>
  <si>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</si>
  <si>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</si>
  <si>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</si>
  <si>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</si>
  <si>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</si>
  <si>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</si>
  <si>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</si>
  <si>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</si>
  <si>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</si>
  <si>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</si>
  <si>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</si>
  <si>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</si>
  <si>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</si>
  <si>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</si>
  <si>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</si>
  <si>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</si>
  <si>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</si>
  <si>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</si>
  <si>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</si>
  <si>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</si>
  <si>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</si>
  <si>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</si>
  <si>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</si>
  <si>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</si>
  <si>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</si>
  <si>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</si>
  <si>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</si>
  <si>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</si>
  <si>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</si>
  <si>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</si>
  <si>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</si>
  <si>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</si>
  <si>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</si>
  <si>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</si>
  <si>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</si>
  <si>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</si>
  <si>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</si>
  <si>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</si>
  <si>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</si>
  <si>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</si>
  <si>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</si>
  <si>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</si>
  <si>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</si>
  <si>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</si>
  <si>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</si>
  <si>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</si>
  <si>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</si>
  <si>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</si>
  <si>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</si>
  <si>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</si>
  <si>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</si>
  <si>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</si>
  <si>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</si>
  <si>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</si>
  <si>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</si>
  <si>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</si>
  <si>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</si>
  <si>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</si>
  <si>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</si>
  <si>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</si>
  <si>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</si>
  <si>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</si>
  <si>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</si>
  <si>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</si>
  <si>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</si>
  <si>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</si>
  <si>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</si>
  <si>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</si>
  <si>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</si>
  <si>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</si>
  <si>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</si>
  <si>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</si>
  <si>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</si>
  <si>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</si>
  <si>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</si>
  <si>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</si>
  <si>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</si>
  <si>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</si>
  <si>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</si>
  <si>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</si>
  <si>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</si>
  <si>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</si>
  <si>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</si>
  <si>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</si>
  <si>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</si>
  <si>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</si>
  <si>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</si>
  <si>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</si>
  <si>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</si>
  <si>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</si>
  <si>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</si>
  <si>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</si>
  <si>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</si>
  <si>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</si>
  <si>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</si>
  <si>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</si>
  <si>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</si>
  <si>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</si>
  <si>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</si>
  <si>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</si>
  <si>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</si>
  <si>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</si>
  <si>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</si>
  <si>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</si>
  <si>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</si>
  <si>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</si>
  <si>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</si>
  <si>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</si>
  <si>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</si>
  <si>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</si>
  <si>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</si>
  <si>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</si>
  <si>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</si>
  <si>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</si>
  <si>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</si>
  <si>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</si>
  <si>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</si>
  <si>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</si>
  <si>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</si>
  <si>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</si>
  <si>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</si>
  <si>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</si>
  <si>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</si>
  <si>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</si>
  <si>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</si>
  <si>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</si>
  <si>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</si>
  <si>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</si>
  <si>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</si>
  <si>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</si>
  <si>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</si>
  <si>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</si>
  <si>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</si>
  <si>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</si>
  <si>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</si>
  <si>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</si>
  <si>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</si>
  <si>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</si>
  <si>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</si>
  <si>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</si>
  <si>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</si>
  <si>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</si>
  <si>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</si>
  <si>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</si>
  <si>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</si>
  <si>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</si>
  <si>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</si>
  <si>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</si>
  <si>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</si>
  <si>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</si>
  <si>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</si>
  <si>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</si>
  <si>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</si>
  <si>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</si>
  <si>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</si>
  <si>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</si>
  <si>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</si>
  <si>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</si>
  <si>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</si>
  <si>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</si>
  <si>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</si>
  <si>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</si>
  <si>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</si>
  <si>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</si>
  <si>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</si>
  <si>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</si>
  <si>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</si>
  <si>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</si>
  <si>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</si>
  <si>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</si>
  <si>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</si>
  <si>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</si>
  <si>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</si>
  <si>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</si>
  <si>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</si>
  <si>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</si>
  <si>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</si>
  <si>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</si>
  <si>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</si>
  <si>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</si>
  <si>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</si>
  <si>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</si>
  <si>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</si>
  <si>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</si>
  <si>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</si>
  <si>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</si>
  <si>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</si>
  <si>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</si>
  <si>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</si>
  <si>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</si>
  <si>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</si>
  <si>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</si>
  <si>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</si>
  <si>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</si>
  <si>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</si>
  <si>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</si>
  <si>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</si>
  <si>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</si>
  <si>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</si>
  <si>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</si>
  <si>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</si>
  <si>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</si>
  <si>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</si>
  <si>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</si>
  <si>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</si>
  <si>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</si>
  <si>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</si>
  <si>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</si>
  <si>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</si>
  <si>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</si>
  <si>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</si>
  <si>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</si>
  <si>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</si>
  <si>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</si>
  <si>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</si>
  <si>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</si>
  <si>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</si>
  <si>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</si>
  <si>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</si>
  <si>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</si>
  <si>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</si>
  <si>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</si>
  <si>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</si>
  <si>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</si>
  <si>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</si>
  <si>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</si>
  <si>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</si>
  <si>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</si>
  <si>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</si>
  <si>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</si>
  <si>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</si>
  <si>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</si>
  <si>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</si>
  <si>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</si>
  <si>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</si>
  <si>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</si>
  <si>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</si>
  <si>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</si>
  <si>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</si>
  <si>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</si>
  <si>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</si>
  <si>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</si>
  <si>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</si>
  <si>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</si>
  <si>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</si>
  <si>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</si>
  <si>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</si>
  <si>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</si>
  <si>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</si>
  <si>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</si>
  <si>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</si>
  <si>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</si>
  <si>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</si>
  <si>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</si>
  <si>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</si>
  <si>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</si>
  <si>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</si>
  <si>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</si>
  <si>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</si>
  <si>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</si>
  <si>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</si>
  <si>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</si>
  <si>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</si>
  <si>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</si>
  <si>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</si>
  <si>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</si>
  <si>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</si>
  <si>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</si>
  <si>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</si>
  <si>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</si>
  <si>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</si>
  <si>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</si>
  <si>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</si>
  <si>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</si>
  <si>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</si>
  <si>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</si>
  <si>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</si>
  <si>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</si>
  <si>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</si>
  <si>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</si>
  <si>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</si>
  <si>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</si>
  <si>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</si>
  <si>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</si>
  <si>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</si>
  <si>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</si>
  <si>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</si>
  <si>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</si>
  <si>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</si>
  <si>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</si>
  <si>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</si>
  <si>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</si>
  <si>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</si>
  <si>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</si>
  <si>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</si>
  <si>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</si>
  <si>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</si>
  <si>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</si>
  <si>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</si>
  <si>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</si>
  <si>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</si>
  <si>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</si>
  <si>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</si>
  <si>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</si>
  <si>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</si>
  <si>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</si>
  <si>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</si>
  <si>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</si>
  <si>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</si>
  <si>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</si>
  <si>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</si>
  <si>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</si>
  <si>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</si>
  <si>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</si>
  <si>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</si>
  <si>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</si>
  <si>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</si>
  <si>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</si>
  <si>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</si>
  <si>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</si>
  <si>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</si>
  <si>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</si>
  <si>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</si>
  <si>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</si>
  <si>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</si>
  <si>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</si>
  <si>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</si>
  <si>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</si>
  <si>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</si>
  <si>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</si>
  <si>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</si>
  <si>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</si>
  <si>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</si>
  <si>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</si>
  <si>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</si>
  <si>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</si>
  <si>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</si>
  <si>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</si>
  <si>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</si>
  <si>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</si>
  <si>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</si>
  <si>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</si>
  <si>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</si>
  <si>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</si>
  <si>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</si>
  <si>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</si>
  <si>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</si>
  <si>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</si>
  <si>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</si>
  <si>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</si>
  <si>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</si>
  <si>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</si>
  <si>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</si>
  <si>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</si>
  <si>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</si>
  <si>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</si>
  <si>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</si>
  <si>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</si>
  <si>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</si>
  <si>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</si>
  <si>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</si>
  <si>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</si>
  <si>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</si>
  <si>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</si>
  <si>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</si>
  <si>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</si>
  <si>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</si>
  <si>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</si>
  <si>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</si>
  <si>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</si>
  <si>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</si>
  <si>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</si>
  <si>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</si>
  <si>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</si>
  <si>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</si>
  <si>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</si>
  <si>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</si>
  <si>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</si>
  <si>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</si>
  <si>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</si>
  <si>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</si>
  <si>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</si>
  <si>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</si>
  <si>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</si>
  <si>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</si>
  <si>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</si>
  <si>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</si>
  <si>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</si>
  <si>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</si>
  <si>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</si>
  <si>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</si>
  <si>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</si>
  <si>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</si>
  <si>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</si>
  <si>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</si>
  <si>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</si>
  <si>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</si>
  <si>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</si>
  <si>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</si>
  <si>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</si>
  <si>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</si>
  <si>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</si>
  <si>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</si>
  <si>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</si>
  <si>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</si>
  <si>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</si>
  <si>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</si>
  <si>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</si>
  <si>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</si>
  <si>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</si>
  <si>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</si>
  <si>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</si>
  <si>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</si>
  <si>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</si>
  <si>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</si>
  <si>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</si>
  <si>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</si>
  <si>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</si>
  <si>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</si>
  <si>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</si>
  <si>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</si>
  <si>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</si>
  <si>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</si>
  <si>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</si>
  <si>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</si>
  <si>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</si>
  <si>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</si>
  <si>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</si>
  <si>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</si>
  <si>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</si>
  <si>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</si>
  <si>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</si>
  <si>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</si>
  <si>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</si>
  <si>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</si>
  <si>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</si>
  <si>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</si>
  <si>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</si>
  <si>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</si>
  <si>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</si>
  <si>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</si>
  <si>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</si>
  <si>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</si>
  <si>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</si>
  <si>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</si>
  <si>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</si>
  <si>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</si>
  <si>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</si>
  <si>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</si>
  <si>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</si>
  <si>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</si>
  <si>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</si>
  <si>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</si>
  <si>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</si>
  <si>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</si>
  <si>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</si>
  <si>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</si>
  <si>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</si>
  <si>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</si>
  <si>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</si>
  <si>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</si>
  <si>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</si>
  <si>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</si>
  <si>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</si>
  <si>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</si>
  <si>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</si>
  <si>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</si>
  <si>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</si>
  <si>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</si>
  <si>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</si>
  <si>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</si>
  <si>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</si>
  <si>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</si>
  <si>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</si>
  <si>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</si>
  <si>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</si>
  <si>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</si>
  <si>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</si>
  <si>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</si>
  <si>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</si>
  <si>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</si>
  <si>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</si>
  <si>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</si>
  <si>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</si>
  <si>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</si>
  <si>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</si>
  <si>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</si>
  <si>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</si>
  <si>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</si>
  <si>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</si>
  <si>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</si>
  <si>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</si>
  <si>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</si>
  <si>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</si>
  <si>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</si>
  <si>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</si>
  <si>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</si>
  <si>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</si>
  <si>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</si>
  <si>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</si>
  <si>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</si>
  <si>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</si>
  <si>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</si>
  <si>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</si>
  <si>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</si>
  <si>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</si>
  <si>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</si>
  <si>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</si>
  <si>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</si>
  <si>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</si>
  <si>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</si>
  <si>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</si>
  <si>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</si>
  <si>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</si>
  <si>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</si>
  <si>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</si>
  <si>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</si>
  <si>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</si>
  <si>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</si>
  <si>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</si>
  <si>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</si>
  <si>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</si>
  <si>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</si>
  <si>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</si>
  <si>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</si>
  <si>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</si>
  <si>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</si>
  <si>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</si>
  <si>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</si>
  <si>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</si>
  <si>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</si>
  <si>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</si>
  <si>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</si>
  <si>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</si>
  <si>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</si>
  <si>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</si>
  <si>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</si>
  <si>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</si>
  <si>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</si>
  <si>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</si>
  <si>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</si>
  <si>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</si>
  <si>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</si>
  <si>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</si>
  <si>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</si>
  <si>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</si>
  <si>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</si>
  <si>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</si>
  <si>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</si>
  <si>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</si>
  <si>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</si>
  <si>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</si>
  <si>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</si>
  <si>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</si>
  <si>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</si>
  <si>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</si>
  <si>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</si>
  <si>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</si>
  <si>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</si>
  <si>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</si>
  <si>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</si>
  <si>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</si>
  <si>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</si>
  <si>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</si>
  <si>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</si>
  <si>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</si>
  <si>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</si>
  <si>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</si>
  <si>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</si>
  <si>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</si>
  <si>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</si>
  <si>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</si>
  <si>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</si>
  <si>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</si>
  <si>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</si>
  <si>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</si>
  <si>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</si>
  <si>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</si>
  <si>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</si>
  <si>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</si>
  <si>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</si>
  <si>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</si>
  <si>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</si>
  <si>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</si>
  <si>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</si>
  <si>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</si>
  <si>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</si>
  <si>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</si>
  <si>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</si>
  <si>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</si>
  <si>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</si>
  <si>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</si>
  <si>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</si>
  <si>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</si>
  <si>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</si>
  <si>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</si>
  <si>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</si>
  <si>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</si>
  <si>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</si>
  <si>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</si>
  <si>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</si>
  <si>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</si>
  <si>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</si>
  <si>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</si>
  <si>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</si>
  <si>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</si>
  <si>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</si>
  <si>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</si>
  <si>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</si>
  <si>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</si>
  <si>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</si>
  <si>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</si>
  <si>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</si>
  <si>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</si>
  <si>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</si>
  <si>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</si>
  <si>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</si>
  <si>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</si>
  <si>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</si>
  <si>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</si>
  <si>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</si>
  <si>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</si>
  <si>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</si>
  <si>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</si>
  <si>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</si>
  <si>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</si>
  <si>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</si>
  <si>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</si>
  <si>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</si>
  <si>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</si>
  <si>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</si>
  <si>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</si>
  <si>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</si>
  <si>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</si>
  <si>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</si>
  <si>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</si>
  <si>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</si>
  <si>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</si>
  <si>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</si>
  <si>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</si>
  <si>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</si>
  <si>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</si>
  <si>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</si>
  <si>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</si>
  <si>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</si>
  <si>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</si>
  <si>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</si>
  <si>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</si>
  <si>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</si>
  <si>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</si>
  <si>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</si>
  <si>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</si>
  <si>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</si>
  <si>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</si>
  <si>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</si>
  <si>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</si>
  <si>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</si>
  <si>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</si>
  <si>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</si>
  <si>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</si>
  <si>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</si>
  <si>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</si>
  <si>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</si>
  <si>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</si>
  <si>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</si>
  <si>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</si>
  <si>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</si>
  <si>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</si>
  <si>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</si>
  <si>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</si>
  <si>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</si>
  <si>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</si>
  <si>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</si>
  <si>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</si>
  <si>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</si>
  <si>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</si>
  <si>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</si>
  <si>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</si>
  <si>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</si>
  <si>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</si>
  <si>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</si>
  <si>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</si>
  <si>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</si>
  <si>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</si>
  <si>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</si>
  <si>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</si>
  <si>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</si>
  <si>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</si>
  <si>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</si>
  <si>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</si>
  <si>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</si>
  <si>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</si>
  <si>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</si>
  <si>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</si>
  <si>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</si>
  <si>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</si>
  <si>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</si>
  <si>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</si>
  <si>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</si>
  <si>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</si>
  <si>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</si>
  <si>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</si>
  <si>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</si>
  <si>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</si>
  <si>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</si>
  <si>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</si>
  <si>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</si>
  <si>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</si>
  <si>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</si>
  <si>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</si>
  <si>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</si>
  <si>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</si>
  <si>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</si>
  <si>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</si>
  <si>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</si>
  <si>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</si>
  <si>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</si>
  <si>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</si>
  <si>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</si>
  <si>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</si>
  <si>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</si>
  <si>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</si>
  <si>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</si>
  <si>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</si>
  <si>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</si>
  <si>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</si>
  <si>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</si>
  <si>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</si>
  <si>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</si>
  <si>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</si>
  <si>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</si>
  <si>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</si>
  <si>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</si>
  <si>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</si>
  <si>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</si>
  <si>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</si>
  <si>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</si>
  <si>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</si>
  <si>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</si>
  <si>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</si>
  <si>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</si>
  <si>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</si>
  <si>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</si>
  <si>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</si>
  <si>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</si>
  <si>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</si>
  <si>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</si>
  <si>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</si>
  <si>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</si>
  <si>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</si>
  <si>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</si>
  <si>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</si>
  <si>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</si>
  <si>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</si>
  <si>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</si>
  <si>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</si>
  <si>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</si>
  <si>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</si>
  <si>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</si>
  <si>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</si>
  <si>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</si>
  <si>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</si>
  <si>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</si>
  <si>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</si>
  <si>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</si>
  <si>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</si>
  <si>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</si>
  <si>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</si>
  <si>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</si>
  <si>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</si>
  <si>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</si>
  <si>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</si>
  <si>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</si>
  <si>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</si>
  <si>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</si>
  <si>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</si>
  <si>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</si>
  <si>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</si>
  <si>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</si>
  <si>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</si>
  <si>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</si>
  <si>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</si>
  <si>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</si>
  <si>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</si>
  <si>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</si>
  <si>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</si>
  <si>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</si>
  <si>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</si>
  <si>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</si>
  <si>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</si>
  <si>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</si>
  <si>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</si>
  <si>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</si>
  <si>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</si>
  <si>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</si>
  <si>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</si>
  <si>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</si>
  <si>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</si>
  <si>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</si>
  <si>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</si>
  <si>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</si>
  <si>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</si>
  <si>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</si>
  <si>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</si>
  <si>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</si>
  <si>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</si>
  <si>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</si>
  <si>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</si>
  <si>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</si>
  <si>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</si>
  <si>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</si>
  <si>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</si>
  <si>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</si>
  <si>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</si>
  <si>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</si>
  <si>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</si>
  <si>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</si>
  <si>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</si>
  <si>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</si>
  <si>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</si>
  <si>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</si>
  <si>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</si>
  <si>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</si>
  <si>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</si>
  <si>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</si>
  <si>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</si>
  <si>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</si>
  <si>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</si>
  <si>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</si>
  <si>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</si>
  <si>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</si>
  <si>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</si>
  <si>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</si>
  <si>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</si>
  <si>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</si>
  <si>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</si>
  <si>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</si>
  <si>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</si>
  <si>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</si>
  <si>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</si>
  <si>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</si>
  <si>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</si>
  <si>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</si>
  <si>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</si>
  <si>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</si>
  <si>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</si>
  <si>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</si>
  <si>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</si>
  <si>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</si>
  <si>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</si>
  <si>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</si>
  <si>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</si>
  <si>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</si>
  <si>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</si>
  <si>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</si>
  <si>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</si>
  <si>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</si>
  <si>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</si>
  <si>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</si>
  <si>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</si>
  <si>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</si>
  <si>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</si>
  <si>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</si>
  <si>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</si>
  <si>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</si>
  <si>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</si>
  <si>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</si>
  <si>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</si>
  <si>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</si>
  <si>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</si>
  <si>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</si>
  <si>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</si>
  <si>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</si>
  <si>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</si>
  <si>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</si>
  <si>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</si>
  <si>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</si>
  <si>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</si>
  <si>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</si>
  <si>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</si>
  <si>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</si>
  <si>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</si>
  <si>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</si>
  <si>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</si>
  <si>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</si>
  <si>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</si>
  <si>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</si>
  <si>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</si>
  <si>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</si>
  <si>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</si>
  <si>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</si>
  <si>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</si>
  <si>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</si>
  <si>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</si>
  <si>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</si>
  <si>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</si>
  <si>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</si>
  <si>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</si>
  <si>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</si>
  <si>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</si>
  <si>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</si>
  <si>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</si>
  <si>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</si>
  <si>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</si>
  <si>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</si>
  <si>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</si>
  <si>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</si>
  <si>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</si>
  <si>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</si>
  <si>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</si>
  <si>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</si>
  <si>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</si>
  <si>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</si>
  <si>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</si>
  <si>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</si>
  <si>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</si>
  <si>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</si>
  <si>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</si>
  <si>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</si>
  <si>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</si>
  <si>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</si>
  <si>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</si>
  <si>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</si>
  <si>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</si>
  <si>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</si>
  <si>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</si>
  <si>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</si>
  <si>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</si>
  <si>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</si>
  <si>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</si>
  <si>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</si>
  <si>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</si>
  <si>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</si>
  <si>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</si>
  <si>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</si>
  <si>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</si>
  <si>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</si>
  <si>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</si>
  <si>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</si>
  <si>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</si>
  <si>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</si>
  <si>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</si>
  <si>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</si>
  <si>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</si>
  <si>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</si>
  <si>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</si>
  <si>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</si>
  <si>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</si>
  <si>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</si>
  <si>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</si>
  <si>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</si>
  <si>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</si>
  <si>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</si>
  <si>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</si>
  <si>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</si>
  <si>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</si>
  <si>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</si>
  <si>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</si>
  <si>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</si>
  <si>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</si>
  <si>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</si>
  <si>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</si>
  <si>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</si>
  <si>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</si>
  <si>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</si>
  <si>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</si>
  <si>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</si>
  <si>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</si>
  <si>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</si>
  <si>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</si>
  <si>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</si>
  <si>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</si>
  <si>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</si>
  <si>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</si>
  <si>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</si>
  <si>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</si>
  <si>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</si>
  <si>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</si>
  <si>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</si>
  <si>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</si>
  <si>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</si>
  <si>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</si>
  <si>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</si>
  <si>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</si>
  <si>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</si>
  <si>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</si>
  <si>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</si>
  <si>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</si>
  <si>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</si>
  <si>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</si>
  <si>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</si>
  <si>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</si>
  <si>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</si>
  <si>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</si>
  <si>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</si>
  <si>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</si>
  <si>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</si>
  <si>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</si>
  <si>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</si>
  <si>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</si>
  <si>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</si>
  <si>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</si>
  <si>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</si>
  <si>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</si>
  <si>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</si>
  <si>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</si>
  <si>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</si>
  <si>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</si>
  <si>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</si>
  <si>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</si>
  <si>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</si>
  <si>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</si>
  <si>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</si>
  <si>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</si>
  <si>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</si>
  <si>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</si>
  <si>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</si>
  <si>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</si>
  <si>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</si>
  <si>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</si>
  <si>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</si>
  <si>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</si>
  <si>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</si>
  <si>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</si>
  <si>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</si>
  <si>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</si>
  <si>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</si>
  <si>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</si>
  <si>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</si>
  <si>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</si>
  <si>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</si>
  <si>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</si>
  <si>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</si>
  <si>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</si>
  <si>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</si>
  <si>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</si>
  <si>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</si>
  <si>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</si>
  <si>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</si>
  <si>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</si>
  <si>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</si>
  <si>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</si>
  <si>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</si>
  <si>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</si>
  <si>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</si>
  <si>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</si>
  <si>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</si>
  <si>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</si>
  <si>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</si>
  <si>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</si>
  <si>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</si>
  <si>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</si>
  <si>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</si>
  <si>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</si>
  <si>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</si>
  <si>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</si>
  <si>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</si>
  <si>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</si>
  <si>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</si>
  <si>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</si>
  <si>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</si>
  <si>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</si>
  <si>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</si>
  <si>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</si>
  <si>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</si>
  <si>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</si>
  <si>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</si>
  <si>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</si>
  <si>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</si>
  <si>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</si>
  <si>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</si>
  <si>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</si>
  <si>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</si>
  <si>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</si>
  <si>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</si>
  <si>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</si>
  <si>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</si>
  <si>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</si>
  <si>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</si>
  <si>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</si>
  <si>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</si>
  <si>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</si>
  <si>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</si>
  <si>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</si>
  <si>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</si>
  <si>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</si>
  <si>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</si>
  <si>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</si>
  <si>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</si>
  <si>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</si>
  <si>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</si>
  <si>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</si>
  <si>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</si>
  <si>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</si>
  <si>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</si>
  <si>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</si>
  <si>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</si>
  <si>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</si>
  <si>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</si>
  <si>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</si>
  <si>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</si>
  <si>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</si>
  <si>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</si>
  <si>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</si>
  <si>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</si>
  <si>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</si>
  <si>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</si>
  <si>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</si>
  <si>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</si>
  <si>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</si>
  <si>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</si>
  <si>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</si>
  <si>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</si>
  <si>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</si>
  <si>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</si>
  <si>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</si>
  <si>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</si>
  <si>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</si>
  <si>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</si>
  <si>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</si>
  <si>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</si>
  <si>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</si>
  <si>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</si>
  <si>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</si>
  <si>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</si>
  <si>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</si>
  <si>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</si>
  <si>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</si>
  <si>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</si>
  <si>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</si>
  <si>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</si>
  <si>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</si>
  <si>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</si>
  <si>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</si>
  <si>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</si>
  <si>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</si>
  <si>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</si>
  <si>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</si>
  <si>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</si>
  <si>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</si>
  <si>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</si>
  <si>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</si>
  <si>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</si>
  <si>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</si>
  <si>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</si>
  <si>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</si>
  <si>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</si>
  <si>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</si>
  <si>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</si>
  <si>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</si>
  <si>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</si>
  <si>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</si>
  <si>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</si>
  <si>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</si>
  <si>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</si>
  <si>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</si>
  <si>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</si>
  <si>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</si>
  <si>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</si>
  <si>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</si>
  <si>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</si>
  <si>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</si>
  <si>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</si>
  <si>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</si>
  <si>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</si>
  <si>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</si>
  <si>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</si>
  <si>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</si>
  <si>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</si>
  <si>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</si>
  <si>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</si>
  <si>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</si>
  <si>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</si>
  <si>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</si>
  <si>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</si>
  <si>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</si>
  <si>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</si>
  <si>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</si>
  <si>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</si>
  <si>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</si>
  <si>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</si>
  <si>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</si>
  <si>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</si>
  <si>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</si>
  <si>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</si>
  <si>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</si>
  <si>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</si>
  <si>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</si>
  <si>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</si>
  <si>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</si>
  <si>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</si>
  <si>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</si>
  <si>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</si>
  <si>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</si>
  <si>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</si>
  <si>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</si>
  <si>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</si>
  <si>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</si>
  <si>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</si>
  <si>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</si>
  <si>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</si>
  <si>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</si>
  <si>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</si>
  <si>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</si>
  <si>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</si>
  <si>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</si>
  <si>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</si>
  <si>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</si>
  <si>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</si>
  <si>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</si>
  <si>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</si>
  <si>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</si>
  <si>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</si>
  <si>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</si>
  <si>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</si>
  <si>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</si>
  <si>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</si>
  <si>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</si>
  <si>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</si>
  <si>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</si>
  <si>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</si>
  <si>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</si>
  <si>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</si>
  <si>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</si>
  <si>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</si>
  <si>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</si>
  <si>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</si>
  <si>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</si>
  <si>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</si>
  <si>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</si>
  <si>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</si>
  <si>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</si>
  <si>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</si>
  <si>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</si>
  <si>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</si>
  <si>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</si>
  <si>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</si>
  <si>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</si>
  <si>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</si>
  <si>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</si>
  <si>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</si>
  <si>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</si>
  <si>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</si>
  <si>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</si>
  <si>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</si>
  <si>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</si>
  <si>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</si>
  <si>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</si>
  <si>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</si>
  <si>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</si>
  <si>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</si>
  <si>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</si>
  <si>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</si>
  <si>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</si>
  <si>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</si>
  <si>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</si>
  <si>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</si>
  <si>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</si>
  <si>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</si>
  <si>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</si>
  <si>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</si>
  <si>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</si>
  <si>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</si>
  <si>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</si>
  <si>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</si>
  <si>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</si>
  <si>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</si>
  <si>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</si>
  <si>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</si>
  <si>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</si>
  <si>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</si>
  <si>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</si>
  <si>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</si>
  <si>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</si>
  <si>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</si>
  <si>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</si>
  <si>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</si>
  <si>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</si>
  <si>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</si>
  <si>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</si>
  <si>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</si>
  <si>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</si>
  <si>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</si>
  <si>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</si>
  <si>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</si>
  <si>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</si>
  <si>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</si>
  <si>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</si>
  <si>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</si>
  <si>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</si>
  <si>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</si>
  <si>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</si>
  <si>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</si>
  <si>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</si>
  <si>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</si>
  <si>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</si>
  <si>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</si>
  <si>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</si>
  <si>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</si>
  <si>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</si>
  <si>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</si>
  <si>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</si>
  <si>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</si>
  <si>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</si>
  <si>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</si>
  <si>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</si>
  <si>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</si>
  <si>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</si>
  <si>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</si>
  <si>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</si>
  <si>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</si>
  <si>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</si>
  <si>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</si>
  <si>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</si>
  <si>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</si>
  <si>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</si>
  <si>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</si>
  <si>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</si>
  <si>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</si>
  <si>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</si>
  <si>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</si>
  <si>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</si>
  <si>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</si>
  <si>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</si>
  <si>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</si>
  <si>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</si>
  <si>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</si>
  <si>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</si>
  <si>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</si>
  <si>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</si>
  <si>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</si>
  <si>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</si>
  <si>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</si>
  <si>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</si>
  <si>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</si>
  <si>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</si>
  <si>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</si>
  <si>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</si>
  <si>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</si>
  <si>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</si>
  <si>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</si>
  <si>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</si>
  <si>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</si>
  <si>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</si>
  <si>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</si>
  <si>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</si>
  <si>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</si>
  <si>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</si>
  <si>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</si>
  <si>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</si>
  <si>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</si>
  <si>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</si>
  <si>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</si>
  <si>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</si>
  <si>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</si>
  <si>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</si>
  <si>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</si>
  <si>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</si>
  <si>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</si>
  <si>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</si>
  <si>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</si>
  <si>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</si>
  <si>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</si>
  <si>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</si>
  <si>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</si>
  <si>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</si>
  <si>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</si>
  <si>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</si>
  <si>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</si>
  <si>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</si>
  <si>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</si>
  <si>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</si>
  <si>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</si>
  <si>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</si>
  <si>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</si>
  <si>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</si>
  <si>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</si>
  <si>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</si>
  <si>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</si>
  <si>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</si>
  <si>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</si>
  <si>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</si>
  <si>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</si>
  <si>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</si>
  <si>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</si>
  <si>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</si>
  <si>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</si>
  <si>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</si>
  <si>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</si>
  <si>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</si>
  <si>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</si>
  <si>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</si>
  <si>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</si>
  <si>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</si>
  <si>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</si>
  <si>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</si>
  <si>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</si>
  <si>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</si>
  <si>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</si>
  <si>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</si>
  <si>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</si>
  <si>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</si>
  <si>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</si>
  <si>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</si>
  <si>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</si>
  <si>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</si>
  <si>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</si>
  <si>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</si>
  <si>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</si>
  <si>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</si>
  <si>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</si>
  <si>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</si>
  <si>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</si>
  <si>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</si>
  <si>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</si>
  <si>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</si>
  <si>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</si>
  <si>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</si>
  <si>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</si>
  <si>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</si>
  <si>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</si>
  <si>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</si>
  <si>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</si>
  <si>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</si>
  <si>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</si>
  <si>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</si>
  <si>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</si>
  <si>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</si>
  <si>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</si>
  <si>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</si>
  <si>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</si>
  <si>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</si>
  <si>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</si>
  <si>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</si>
  <si>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</si>
  <si>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</si>
  <si>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</si>
  <si>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</si>
  <si>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</si>
  <si>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</si>
  <si>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</si>
  <si>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</si>
  <si>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</si>
  <si>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</si>
  <si>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</si>
  <si>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</si>
  <si>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</si>
  <si>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</si>
  <si>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</si>
  <si>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</si>
  <si>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</si>
  <si>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</si>
  <si>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</si>
  <si>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</si>
  <si>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</si>
  <si>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</si>
  <si>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</si>
  <si>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</si>
  <si>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</si>
  <si>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</si>
  <si>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</si>
  <si>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</si>
  <si>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</si>
  <si>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</si>
  <si>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</si>
  <si>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</si>
  <si>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</si>
  <si>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</si>
  <si>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</si>
  <si>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</si>
  <si>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</si>
  <si>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</si>
  <si>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</si>
  <si>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</si>
  <si>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</si>
  <si>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</si>
  <si>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</si>
  <si>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</si>
  <si>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</si>
  <si>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</si>
  <si>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</si>
  <si>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</si>
  <si>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</si>
  <si>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</si>
  <si>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</si>
  <si>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</si>
  <si>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</si>
  <si>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</si>
  <si>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</si>
  <si>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</si>
  <si>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</si>
  <si>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</si>
  <si>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</si>
  <si>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</si>
  <si>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</si>
  <si>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</si>
  <si>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</si>
  <si>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</si>
  <si>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</si>
  <si>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</si>
  <si>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</si>
  <si>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</si>
  <si>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</si>
  <si>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</si>
  <si>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</si>
  <si>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</si>
  <si>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</si>
  <si>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</si>
  <si>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</si>
  <si>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</si>
  <si>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</si>
  <si>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</si>
  <si>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</si>
  <si>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</si>
  <si>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</si>
  <si>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</si>
  <si>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</si>
  <si>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</si>
  <si>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</si>
  <si>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</si>
  <si>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</si>
  <si>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</si>
  <si>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</si>
  <si>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</si>
  <si>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</si>
  <si>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</si>
  <si>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</si>
  <si>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</si>
  <si>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</si>
  <si>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</si>
  <si>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</si>
  <si>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</si>
  <si>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</si>
  <si>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</si>
  <si>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</si>
  <si>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</si>
  <si>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</si>
  <si>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</si>
  <si>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</si>
  <si>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</si>
  <si>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</si>
  <si>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</si>
  <si>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</si>
  <si>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</si>
  <si>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</si>
  <si>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</si>
  <si>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</si>
  <si>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</si>
  <si>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</si>
  <si>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</si>
  <si>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</si>
  <si>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</si>
  <si>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</si>
  <si>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</si>
  <si>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</si>
  <si>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</si>
  <si>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</si>
  <si>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</si>
  <si>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</si>
  <si>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</si>
  <si>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</si>
  <si>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</si>
  <si>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</si>
  <si>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</si>
  <si>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</si>
  <si>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</si>
  <si>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</si>
  <si>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</si>
  <si>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</si>
  <si>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</si>
  <si>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</si>
  <si>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</si>
  <si>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</si>
  <si>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</si>
  <si>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</si>
  <si>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</si>
  <si>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</si>
  <si>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</si>
  <si>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</si>
  <si>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</si>
  <si>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</si>
  <si>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</si>
  <si>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</si>
  <si>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</si>
  <si>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</si>
  <si>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</si>
  <si>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</si>
  <si>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</si>
  <si>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</si>
  <si>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</si>
  <si>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</si>
  <si>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</si>
  <si>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</si>
  <si>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</si>
  <si>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</si>
  <si>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</si>
  <si>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</si>
  <si>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</si>
  <si>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</si>
  <si>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</si>
  <si>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</si>
  <si>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</si>
  <si>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</si>
  <si>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</si>
  <si>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</si>
  <si>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</si>
  <si>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</si>
  <si>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</si>
  <si>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</si>
  <si>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</si>
  <si>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</si>
  <si>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</si>
  <si>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</si>
  <si>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</si>
  <si>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</si>
  <si>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</si>
  <si>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</si>
  <si>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</si>
  <si>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</si>
  <si>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</si>
  <si>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</si>
  <si>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</si>
  <si>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</si>
  <si>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</si>
  <si>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</si>
  <si>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</si>
  <si>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</si>
  <si>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</si>
  <si>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</si>
  <si>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</si>
  <si>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</si>
  <si>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</si>
  <si>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</si>
  <si>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</si>
  <si>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</si>
  <si>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</si>
  <si>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</si>
  <si>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</si>
  <si>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</si>
  <si>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</si>
  <si>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</si>
  <si>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</si>
  <si>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</si>
  <si>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</si>
  <si>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</si>
  <si>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</si>
  <si>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</si>
  <si>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</si>
  <si>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</si>
  <si>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</si>
  <si>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</si>
  <si>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</si>
  <si>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</si>
  <si>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</si>
  <si>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</si>
  <si>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</si>
  <si>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</si>
  <si>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</si>
  <si>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</si>
  <si>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</si>
  <si>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</si>
  <si>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</si>
  <si>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</si>
  <si>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</si>
  <si>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</si>
  <si>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</si>
  <si>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</si>
  <si>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</si>
  <si>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</si>
  <si>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</si>
  <si>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</si>
  <si>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</si>
  <si>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</si>
  <si>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</si>
  <si>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</si>
  <si>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</si>
  <si>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</si>
  <si>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</si>
  <si>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</si>
  <si>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</si>
  <si>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</si>
  <si>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</si>
  <si>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</si>
  <si>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</si>
  <si>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</si>
  <si>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</si>
  <si>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</si>
  <si>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</si>
  <si>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</si>
  <si>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</si>
  <si>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</si>
  <si>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</si>
  <si>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</si>
  <si>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</si>
  <si>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</si>
  <si>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</si>
  <si>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</si>
  <si>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</si>
  <si>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</si>
  <si>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</si>
  <si>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</si>
  <si>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</si>
  <si>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</si>
  <si>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</si>
  <si>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</si>
  <si>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</si>
  <si>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</si>
  <si>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</si>
  <si>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</si>
  <si>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</si>
  <si>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</si>
  <si>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</si>
  <si>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</si>
  <si>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</si>
  <si>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</si>
  <si>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</si>
  <si>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</si>
  <si>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</si>
  <si>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</si>
  <si>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</si>
  <si>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</si>
  <si>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</si>
  <si>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</si>
  <si>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</si>
  <si>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</si>
  <si>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</si>
  <si>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</si>
  <si>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</si>
  <si>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</si>
  <si>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</si>
  <si>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</si>
  <si>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</si>
  <si>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</si>
  <si>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</si>
  <si>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</si>
  <si>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</si>
  <si>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</si>
  <si>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</si>
  <si>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</si>
  <si>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</si>
  <si>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</si>
  <si>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</si>
  <si>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</si>
  <si>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</si>
  <si>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</si>
  <si>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</si>
  <si>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</si>
  <si>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</si>
  <si>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</si>
  <si>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</si>
  <si>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</si>
  <si>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</si>
  <si>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</si>
  <si>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</si>
  <si>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</si>
  <si>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</si>
  <si>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</si>
  <si>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</si>
  <si>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</si>
  <si>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</si>
  <si>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</si>
  <si>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</si>
  <si>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</si>
  <si>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</si>
  <si>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</si>
  <si>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</si>
  <si>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</si>
  <si>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</si>
  <si>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</si>
  <si>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</si>
  <si>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</si>
  <si>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</si>
  <si>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</si>
  <si>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</si>
  <si>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</si>
  <si>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</si>
  <si>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</si>
  <si>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</si>
  <si>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</si>
  <si>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</si>
  <si>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</si>
  <si>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</si>
  <si>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</si>
  <si>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</si>
  <si>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</si>
  <si>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</si>
  <si>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</si>
  <si>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</si>
  <si>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</si>
  <si>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</si>
  <si>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</si>
  <si>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</si>
  <si>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</si>
  <si>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</si>
  <si>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</si>
  <si>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</si>
  <si>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</si>
  <si>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</si>
  <si>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</si>
  <si>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</si>
  <si>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</si>
  <si>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</si>
  <si>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</si>
  <si>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</si>
  <si>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</si>
  <si>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</si>
  <si>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</si>
  <si>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</si>
  <si>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</si>
  <si>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</si>
  <si>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</si>
  <si>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</si>
  <si>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</si>
  <si>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</si>
  <si>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</si>
  <si>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</si>
  <si>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</si>
  <si>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</si>
  <si>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</si>
  <si>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</si>
  <si>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</si>
  <si>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</si>
  <si>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</si>
  <si>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</si>
  <si>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</si>
  <si>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</si>
  <si>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</si>
  <si>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</si>
  <si>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</si>
  <si>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</si>
  <si>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</si>
  <si>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</si>
  <si>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</si>
  <si>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</si>
  <si>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</si>
  <si>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</si>
  <si>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</si>
  <si>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</si>
  <si>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</si>
  <si>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</si>
  <si>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</si>
  <si>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</si>
  <si>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</si>
  <si>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</si>
  <si>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</si>
  <si>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</si>
  <si>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</si>
  <si>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</si>
  <si>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</si>
  <si>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</si>
  <si>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</si>
  <si>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</si>
  <si>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</si>
  <si>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</si>
  <si>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</si>
  <si>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</si>
  <si>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</si>
  <si>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</si>
  <si>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</si>
  <si>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</si>
  <si>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</si>
  <si>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</si>
  <si>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</si>
  <si>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</si>
  <si>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</si>
  <si>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</si>
  <si>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</si>
  <si>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</si>
  <si>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</si>
  <si>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</si>
  <si>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</si>
  <si>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</si>
  <si>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</si>
  <si>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</si>
  <si>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</si>
  <si>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</si>
  <si>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</si>
  <si>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</si>
  <si>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</si>
  <si>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</si>
  <si>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</si>
  <si>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</si>
  <si>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</si>
  <si>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</si>
  <si>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</si>
  <si>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</si>
  <si>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</si>
  <si>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</si>
  <si>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</si>
  <si>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</si>
  <si>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</si>
  <si>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</si>
  <si>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</si>
  <si>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</si>
  <si>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</si>
  <si>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</si>
  <si>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</si>
  <si>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</si>
  <si>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</si>
  <si>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</si>
  <si>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</si>
  <si>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</si>
  <si>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</si>
  <si>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</si>
  <si>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</si>
  <si>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</si>
  <si>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</si>
  <si>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</si>
  <si>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</si>
  <si>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</si>
  <si>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</si>
  <si>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</si>
  <si>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</si>
  <si>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</si>
  <si>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</si>
  <si>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</si>
  <si>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</si>
  <si>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</si>
  <si>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</si>
  <si>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</si>
  <si>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</si>
  <si>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</si>
  <si>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</si>
  <si>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</si>
  <si>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</si>
  <si>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</si>
  <si>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</si>
  <si>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</si>
  <si>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</si>
  <si>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</si>
  <si>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</si>
  <si>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</si>
  <si>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</si>
  <si>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</si>
  <si>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</si>
  <si>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</si>
  <si>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</si>
  <si>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</si>
  <si>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</si>
  <si>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</si>
  <si>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</si>
  <si>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</si>
  <si>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</si>
  <si>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</si>
  <si>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</si>
  <si>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</si>
  <si>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</si>
  <si>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</si>
  <si>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</si>
  <si>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</si>
  <si>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</si>
  <si>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</si>
  <si>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</si>
  <si>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</si>
  <si>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</si>
  <si>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</si>
  <si>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</si>
  <si>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</si>
  <si>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</si>
  <si>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</si>
  <si>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</si>
  <si>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</si>
  <si>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</si>
  <si>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</si>
  <si>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</si>
  <si>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</si>
  <si>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</si>
  <si>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</si>
  <si>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</si>
  <si>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</si>
  <si>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</si>
  <si>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</si>
  <si>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</si>
  <si>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</si>
  <si>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</si>
  <si>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</si>
  <si>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</si>
  <si>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</si>
  <si>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</si>
  <si>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</si>
  <si>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</si>
  <si>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</si>
  <si>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</si>
  <si>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</si>
  <si>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</si>
  <si>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</si>
  <si>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</si>
  <si>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</si>
  <si>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</si>
  <si>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</si>
  <si>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</si>
  <si>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</si>
  <si>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</si>
  <si>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</si>
  <si>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</si>
  <si>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</si>
  <si>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</si>
  <si>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</si>
  <si>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</si>
  <si>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</si>
  <si>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</si>
  <si>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</si>
  <si>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</si>
  <si>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</si>
  <si>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</si>
  <si>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</si>
  <si>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</si>
  <si>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</si>
  <si>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</si>
  <si>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</si>
  <si>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</si>
  <si>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</si>
  <si>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</si>
  <si>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</si>
  <si>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</si>
  <si>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</si>
  <si>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</si>
  <si>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</si>
  <si>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</si>
  <si>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</si>
  <si>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</si>
  <si>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</si>
  <si>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</si>
  <si>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</si>
  <si>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</si>
  <si>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</si>
  <si>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</si>
  <si>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</si>
  <si>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</si>
  <si>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</si>
  <si>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</si>
  <si>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</si>
  <si>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</si>
  <si>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</si>
  <si>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</si>
  <si>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</si>
  <si>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</si>
  <si>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</si>
  <si>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</si>
  <si>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</si>
  <si>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</si>
  <si>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</si>
  <si>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</si>
  <si>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</si>
  <si>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</si>
  <si>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</si>
  <si>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</si>
  <si>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</si>
  <si>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</si>
  <si>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</si>
  <si>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</si>
  <si>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</si>
  <si>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</si>
  <si>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</si>
  <si>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</si>
  <si>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</si>
  <si>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</si>
  <si>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</si>
  <si>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</si>
  <si>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</si>
  <si>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</si>
  <si>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</si>
  <si>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</si>
  <si>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</si>
  <si>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</si>
  <si>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</si>
  <si>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</si>
  <si>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</si>
  <si>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</si>
  <si>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</si>
  <si>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</si>
  <si>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</si>
  <si>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</si>
  <si>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</si>
  <si>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</si>
  <si>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</si>
  <si>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</si>
  <si>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</si>
  <si>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</si>
  <si>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</si>
  <si>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</si>
  <si>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</si>
  <si>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</si>
  <si>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</si>
  <si>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</si>
  <si>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</si>
  <si>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</si>
  <si>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</si>
  <si>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</si>
  <si>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</si>
  <si>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</si>
  <si>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</si>
  <si>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</si>
  <si>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</si>
  <si>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</si>
  <si>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</si>
  <si>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</si>
  <si>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</si>
  <si>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</si>
  <si>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</si>
  <si>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</si>
  <si>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</si>
  <si>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</si>
  <si>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</si>
  <si>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</si>
  <si>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</si>
  <si>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</si>
  <si>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</si>
  <si>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</si>
  <si>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</si>
  <si>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</si>
  <si>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</si>
  <si>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</si>
  <si>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</si>
  <si>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</si>
  <si>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</si>
  <si>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</si>
  <si>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</si>
  <si>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</si>
  <si>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</si>
  <si>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</si>
  <si>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</si>
  <si>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</si>
  <si>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</si>
  <si>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</si>
  <si>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</si>
  <si>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</si>
  <si>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</si>
  <si>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</si>
  <si>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</si>
  <si>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</si>
  <si>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</si>
  <si>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</si>
  <si>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</si>
  <si>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</si>
  <si>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</si>
  <si>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</si>
  <si>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</si>
  <si>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</si>
  <si>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</si>
  <si>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</si>
  <si>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</si>
  <si>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</si>
  <si>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</si>
  <si>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</si>
  <si>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</si>
  <si>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</si>
  <si>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</si>
  <si>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</si>
  <si>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</si>
  <si>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</si>
  <si>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</si>
  <si>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</si>
  <si>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</si>
  <si>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</si>
  <si>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</si>
  <si>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</si>
  <si>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</si>
  <si>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</si>
  <si>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</si>
  <si>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</si>
  <si>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</si>
  <si>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</si>
  <si>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</si>
  <si>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</si>
  <si>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</si>
  <si>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</si>
  <si>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</si>
  <si>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</si>
  <si>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</si>
  <si>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</si>
  <si>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</si>
  <si>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</si>
  <si>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</si>
  <si>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</si>
  <si>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</si>
  <si>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</si>
  <si>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</si>
  <si>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</si>
  <si>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</si>
  <si>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</si>
  <si>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</si>
  <si>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</si>
  <si>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</si>
  <si>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</si>
  <si>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</si>
  <si>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</si>
  <si>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</si>
  <si>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</si>
  <si>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</si>
  <si>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</si>
  <si>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</si>
  <si>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</si>
  <si>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</si>
  <si>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</si>
  <si>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</si>
  <si>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</si>
  <si>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</si>
  <si>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</si>
  <si>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</si>
  <si>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</si>
  <si>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</si>
  <si>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</si>
  <si>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</si>
  <si>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</si>
  <si>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</si>
  <si>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</si>
  <si>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</si>
  <si>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</si>
  <si>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</si>
  <si>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</si>
  <si>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</si>
  <si>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</si>
  <si>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</si>
  <si>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</si>
  <si>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</si>
  <si>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</si>
  <si>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</si>
  <si>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</si>
  <si>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</si>
  <si>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</si>
  <si>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</si>
  <si>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</si>
  <si>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</si>
  <si>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</si>
  <si>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</si>
  <si>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</si>
  <si>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</si>
  <si>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</si>
  <si>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</si>
  <si>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</si>
  <si>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</si>
  <si>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</si>
  <si>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</si>
  <si>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</si>
  <si>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</si>
  <si>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</si>
  <si>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</si>
  <si>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</si>
  <si>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</si>
  <si>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</si>
  <si>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</si>
  <si>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</si>
  <si>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</si>
  <si>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</si>
  <si>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</si>
  <si>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</si>
  <si>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</si>
  <si>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</si>
  <si>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</si>
  <si>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</si>
  <si>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</si>
  <si>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</si>
  <si>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</si>
  <si>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</si>
  <si>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</si>
  <si>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</si>
  <si>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</si>
  <si>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</si>
  <si>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</si>
  <si>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</si>
  <si>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</si>
  <si>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</si>
  <si>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</si>
  <si>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</si>
  <si>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</si>
  <si>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</si>
  <si>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</si>
  <si>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</si>
  <si>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</si>
  <si>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</si>
  <si>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</si>
  <si>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</si>
  <si>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</si>
  <si>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</si>
  <si>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</si>
  <si>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</si>
  <si>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</si>
  <si>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</si>
  <si>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</si>
  <si>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</si>
  <si>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</si>
  <si>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</si>
  <si>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</si>
  <si>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</si>
  <si>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</si>
  <si>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</si>
  <si>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</si>
  <si>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</si>
  <si>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</si>
  <si>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</si>
  <si>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</si>
  <si>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</si>
  <si>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</si>
  <si>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</si>
  <si>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</si>
  <si>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</si>
  <si>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</si>
  <si>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</si>
  <si>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</si>
  <si>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</si>
  <si>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</si>
  <si>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</si>
  <si>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</si>
  <si>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</si>
  <si>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</si>
  <si>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</si>
  <si>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</si>
  <si>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</si>
  <si>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</si>
  <si>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</si>
  <si>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</si>
  <si>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</si>
  <si>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</si>
  <si>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</si>
  <si>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</si>
  <si>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</si>
  <si>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</si>
  <si>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</si>
  <si>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</si>
  <si>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</si>
  <si>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</si>
  <si>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</si>
  <si>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</si>
  <si>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</si>
  <si>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</si>
  <si>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</si>
  <si>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</si>
  <si>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</si>
  <si>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</si>
  <si>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</si>
  <si>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</si>
  <si>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</si>
  <si>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</si>
  <si>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</si>
  <si>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</si>
  <si>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</si>
  <si>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</si>
  <si>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</si>
  <si>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</si>
  <si>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</si>
  <si>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</si>
  <si>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</si>
  <si>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</si>
  <si>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</si>
  <si>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</si>
  <si>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</si>
  <si>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</si>
  <si>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</si>
  <si>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</si>
  <si>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</si>
  <si>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</si>
  <si>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</si>
  <si>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</si>
  <si>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</si>
  <si>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</si>
  <si>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</si>
  <si>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</si>
  <si>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</si>
  <si>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</si>
  <si>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</si>
  <si>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</si>
  <si>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</si>
  <si>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</si>
  <si>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</si>
  <si>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</si>
  <si>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</si>
  <si>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</si>
  <si>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</si>
  <si>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</si>
  <si>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</si>
  <si>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</si>
  <si>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</si>
  <si>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</si>
  <si>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</si>
  <si>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</si>
  <si>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</si>
  <si>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</si>
  <si>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</si>
  <si>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</si>
  <si>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</si>
  <si>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</si>
  <si>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</si>
  <si>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</si>
  <si>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</si>
  <si>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</si>
  <si>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</si>
  <si>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</si>
  <si>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</si>
  <si>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</si>
  <si>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</si>
  <si>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</si>
  <si>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</si>
  <si>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</si>
  <si>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</si>
  <si>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</si>
  <si>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</si>
  <si>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</si>
  <si>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</si>
  <si>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</si>
  <si>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</si>
  <si>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</si>
  <si>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</si>
  <si>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</si>
  <si>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</si>
  <si>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</si>
  <si>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</si>
  <si>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</si>
  <si>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</si>
  <si>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</si>
  <si>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</si>
  <si>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</si>
  <si>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</si>
  <si>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</si>
  <si>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</si>
  <si>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</si>
  <si>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</si>
  <si>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</si>
  <si>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</si>
  <si>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</si>
  <si>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</si>
  <si>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</si>
  <si>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</si>
  <si>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</si>
  <si>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</si>
  <si>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</si>
  <si>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</si>
  <si>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</si>
  <si>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</si>
  <si>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</si>
  <si>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</si>
  <si>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</si>
  <si>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</si>
  <si>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</si>
  <si>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</si>
  <si>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</si>
  <si>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</si>
  <si>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</si>
  <si>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</si>
  <si>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</si>
  <si>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</si>
  <si>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</si>
  <si>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</si>
  <si>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</si>
  <si>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</si>
  <si>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</si>
  <si>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</si>
  <si>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</si>
  <si>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</si>
  <si>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</si>
  <si>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</si>
  <si>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</si>
  <si>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</si>
  <si>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</si>
  <si>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</si>
  <si>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</si>
  <si>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</si>
  <si>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</si>
  <si>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</si>
  <si>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</si>
  <si>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</si>
  <si>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</si>
  <si>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</si>
  <si>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</si>
  <si>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</si>
  <si>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</si>
  <si>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</si>
  <si>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</si>
  <si>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</si>
  <si>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</si>
  <si>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</si>
  <si>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</si>
  <si>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</si>
  <si>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</si>
  <si>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</si>
  <si>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</si>
  <si>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</si>
  <si>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</si>
  <si>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</si>
  <si>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</si>
  <si>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</si>
  <si>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</si>
  <si>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</si>
  <si>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</si>
  <si>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</si>
  <si>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</si>
  <si>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</si>
  <si>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</si>
  <si>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</si>
  <si>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</si>
  <si>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</si>
  <si>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</si>
  <si>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</si>
  <si>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</si>
  <si>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</si>
  <si>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</si>
  <si>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</si>
  <si>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</si>
  <si>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</si>
  <si>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</si>
  <si>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</si>
  <si>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</si>
  <si>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</si>
  <si>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</si>
  <si>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</si>
  <si>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</si>
  <si>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</si>
  <si>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</si>
  <si>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</si>
  <si>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</si>
  <si>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</si>
  <si>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</si>
  <si>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</si>
  <si>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</si>
  <si>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</si>
  <si>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</si>
  <si>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</si>
  <si>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</si>
  <si>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</si>
  <si>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</si>
  <si>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</si>
  <si>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</si>
  <si>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</si>
  <si>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</si>
  <si>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</si>
  <si>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</si>
  <si>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</si>
  <si>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</si>
  <si>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</si>
  <si>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</si>
  <si>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</si>
  <si>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</si>
  <si>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</si>
  <si>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</si>
  <si>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</si>
  <si>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</si>
  <si>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</si>
  <si>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</si>
  <si>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</si>
  <si>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</si>
  <si>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</si>
  <si>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</si>
  <si>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</si>
  <si>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</si>
  <si>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</si>
  <si>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</si>
  <si>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</si>
  <si>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</si>
  <si>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</si>
  <si>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</si>
  <si>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</si>
  <si>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</si>
  <si>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</si>
  <si>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</si>
  <si>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</si>
  <si>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</si>
  <si>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</si>
  <si>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</si>
  <si>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</si>
  <si>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</si>
  <si>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</si>
  <si>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</si>
  <si>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</si>
  <si>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</si>
  <si>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</si>
  <si>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</si>
  <si>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</si>
  <si>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</si>
  <si>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</si>
  <si>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</si>
  <si>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</si>
  <si>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</si>
  <si>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</si>
  <si>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</si>
  <si>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</si>
  <si>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</si>
  <si>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</si>
  <si>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</si>
  <si>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</si>
  <si>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</si>
  <si>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</si>
  <si>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</si>
  <si>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</si>
  <si>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</si>
  <si>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</si>
  <si>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</si>
  <si>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</si>
  <si>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</si>
  <si>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</si>
  <si>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</si>
  <si>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</si>
  <si>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</si>
  <si>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</si>
  <si>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</si>
  <si>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</si>
  <si>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</si>
  <si>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</si>
  <si>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</si>
  <si>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</si>
  <si>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</si>
  <si>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</si>
  <si>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</si>
  <si>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</si>
  <si>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</si>
  <si>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</si>
  <si>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</si>
  <si>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</si>
  <si>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</si>
  <si>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</si>
  <si>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</si>
  <si>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</si>
  <si>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</si>
  <si>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</si>
  <si>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</si>
  <si>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</si>
  <si>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</si>
  <si>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</si>
  <si>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</si>
  <si>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</si>
  <si>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</si>
  <si>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</si>
  <si>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</si>
  <si>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</si>
  <si>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</si>
  <si>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</si>
  <si>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</si>
  <si>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</si>
  <si>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</si>
  <si>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</si>
  <si>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</si>
  <si>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</si>
  <si>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</si>
  <si>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</si>
  <si>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</si>
  <si>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</si>
  <si>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</si>
  <si>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</si>
  <si>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</si>
  <si>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</si>
  <si>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</si>
  <si>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</si>
  <si>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</si>
  <si>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</si>
  <si>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</si>
  <si>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</si>
  <si>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</si>
  <si>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</si>
  <si>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</si>
  <si>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</si>
  <si>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</si>
  <si>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</si>
  <si>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</si>
  <si>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</si>
  <si>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</si>
  <si>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</si>
  <si>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</si>
  <si>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</si>
  <si>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</si>
  <si>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</si>
  <si>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</si>
  <si>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</si>
  <si>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</si>
  <si>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</si>
  <si>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</si>
  <si>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</si>
  <si>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</si>
  <si>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</si>
  <si>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</si>
  <si>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</si>
  <si>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</si>
  <si>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</si>
  <si>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</si>
  <si>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</si>
  <si>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</si>
  <si>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</si>
  <si>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</si>
  <si>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</si>
  <si>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</si>
  <si>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</si>
  <si>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</si>
  <si>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</si>
  <si>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</si>
  <si>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</si>
  <si>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</si>
  <si>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</si>
  <si>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</si>
  <si>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</si>
  <si>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</si>
  <si>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</si>
  <si>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</si>
  <si>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</si>
  <si>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</si>
  <si>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</si>
  <si>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</si>
  <si>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</si>
  <si>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</si>
  <si>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</si>
  <si>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</si>
  <si>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</si>
  <si>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</si>
  <si>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</si>
  <si>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</si>
  <si>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</si>
  <si>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</si>
  <si>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</si>
  <si>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</si>
  <si>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</si>
  <si>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</si>
  <si>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</si>
  <si>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</si>
  <si>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</si>
  <si>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</si>
  <si>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</si>
  <si>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</si>
  <si>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</si>
  <si>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</si>
  <si>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</si>
  <si>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</si>
  <si>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</si>
  <si>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</si>
  <si>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</si>
  <si>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</si>
  <si>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</si>
  <si>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</si>
  <si>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</si>
  <si>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</si>
  <si>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</si>
  <si>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</si>
  <si>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</si>
  <si>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</si>
  <si>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</si>
  <si>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</si>
  <si>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</si>
  <si>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</si>
  <si>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</si>
  <si>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</si>
  <si>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</si>
  <si>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</si>
  <si>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</si>
  <si>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</si>
  <si>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</si>
  <si>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</si>
  <si>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</si>
  <si>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</si>
  <si>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</si>
  <si>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</si>
  <si>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</si>
  <si>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</si>
  <si>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</si>
  <si>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</si>
  <si>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</si>
  <si>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</si>
  <si>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</si>
  <si>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</si>
  <si>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</si>
  <si>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</si>
  <si>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</si>
  <si>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</si>
  <si>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</si>
  <si>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</si>
  <si>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</si>
  <si>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</si>
  <si>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</si>
  <si>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</si>
  <si>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</si>
  <si>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</si>
  <si>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</si>
  <si>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</si>
  <si>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</si>
  <si>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</si>
  <si>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</si>
  <si>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</si>
  <si>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</si>
  <si>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</si>
  <si>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</si>
  <si>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</si>
  <si>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</si>
  <si>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</si>
  <si>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</si>
  <si>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</si>
  <si>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</si>
  <si>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</si>
  <si>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</si>
  <si>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</si>
  <si>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</si>
  <si>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</si>
  <si>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</si>
  <si>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</si>
  <si>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</si>
  <si>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</si>
  <si>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</si>
  <si>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</si>
  <si>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</si>
  <si>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</si>
  <si>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</si>
  <si>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</si>
  <si>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</si>
  <si>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</si>
  <si>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</si>
  <si>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</si>
  <si>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</si>
  <si>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</si>
  <si>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</si>
  <si>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</si>
  <si>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</si>
  <si>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</si>
  <si>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</si>
  <si>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</si>
  <si>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</si>
  <si>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</si>
  <si>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</si>
  <si>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</si>
  <si>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</si>
  <si>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</si>
  <si>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</si>
  <si>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</si>
  <si>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</si>
  <si>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</si>
  <si>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</si>
  <si>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</si>
  <si>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</si>
  <si>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</si>
  <si>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</si>
  <si>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</si>
  <si>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</si>
  <si>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</si>
  <si>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</si>
  <si>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</si>
  <si>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</si>
  <si>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</si>
  <si>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</si>
  <si>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</si>
  <si>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</si>
  <si>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</si>
  <si>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</si>
  <si>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</si>
  <si>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</si>
  <si>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</si>
  <si>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</si>
  <si>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</si>
  <si>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</si>
  <si>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</si>
  <si>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</si>
  <si>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</si>
  <si>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</si>
  <si>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</si>
  <si>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</si>
  <si>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</si>
  <si>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</si>
  <si>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</si>
  <si>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</si>
  <si>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</si>
  <si>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</si>
  <si>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</si>
  <si>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</si>
  <si>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</si>
  <si>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</si>
  <si>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</si>
  <si>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</si>
  <si>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</si>
  <si>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</si>
  <si>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</si>
  <si>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</si>
  <si>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</si>
  <si>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</si>
  <si>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</si>
  <si>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</si>
  <si>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</si>
  <si>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</si>
  <si>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</si>
  <si>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</si>
  <si>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</si>
  <si>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</si>
  <si>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</si>
  <si>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</si>
  <si>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</si>
  <si>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</si>
  <si>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</si>
  <si>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</si>
  <si>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</si>
  <si>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</si>
  <si>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</si>
  <si>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</si>
  <si>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</si>
  <si>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</si>
  <si>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</si>
  <si>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</si>
  <si>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</si>
  <si>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</si>
  <si>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</si>
  <si>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</si>
  <si>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</si>
  <si>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</si>
  <si>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</si>
  <si>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</si>
  <si>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</si>
  <si>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</si>
  <si>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</si>
  <si>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</si>
  <si>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</si>
  <si>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</si>
  <si>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</si>
  <si>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</si>
  <si>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</si>
  <si>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</si>
  <si>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</si>
  <si>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</si>
  <si>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</si>
  <si>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</si>
  <si>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</si>
  <si>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</si>
  <si>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</si>
  <si>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</si>
  <si>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</si>
  <si>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</si>
  <si>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</si>
  <si>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</si>
  <si>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</si>
  <si>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</si>
  <si>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</si>
  <si>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</si>
  <si>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</si>
  <si>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</si>
  <si>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</si>
  <si>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</si>
  <si>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</si>
  <si>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</si>
  <si>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</si>
  <si>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</si>
  <si>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</si>
  <si>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</si>
  <si>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</si>
  <si>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</si>
  <si>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</si>
  <si>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</si>
  <si>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</si>
  <si>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</si>
  <si>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</si>
  <si>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</si>
  <si>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</si>
  <si>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</si>
  <si>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</si>
  <si>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</si>
  <si>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</si>
  <si>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</si>
  <si>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</si>
  <si>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</si>
  <si>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</si>
  <si>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</si>
  <si>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</si>
  <si>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</si>
  <si>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</si>
  <si>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</si>
  <si>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</si>
  <si>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</si>
  <si>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</si>
  <si>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</si>
  <si>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</si>
  <si>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</si>
  <si>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</si>
  <si>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</si>
  <si>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</si>
  <si>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</si>
  <si>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</si>
  <si>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</si>
  <si>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</si>
  <si>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</si>
  <si>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</si>
  <si>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</si>
  <si>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</si>
  <si>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</si>
  <si>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</si>
  <si>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</si>
  <si>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</si>
  <si>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</si>
  <si>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</si>
  <si>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</si>
  <si>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</si>
  <si>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</si>
  <si>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</si>
  <si>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</si>
  <si>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</si>
  <si>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</si>
  <si>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</si>
  <si>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</si>
  <si>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</si>
  <si>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</si>
  <si>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</si>
  <si>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</si>
  <si>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</si>
  <si>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</si>
  <si>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</si>
  <si>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</si>
  <si>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</si>
  <si>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</si>
  <si>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</si>
  <si>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</si>
  <si>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</si>
  <si>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</si>
  <si>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</si>
  <si>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</si>
  <si>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</si>
  <si>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</si>
  <si>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</si>
  <si>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</si>
  <si>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</si>
  <si>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</si>
  <si>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</si>
  <si>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</si>
  <si>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</si>
  <si>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</si>
  <si>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</si>
  <si>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</si>
  <si>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</si>
  <si>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</si>
  <si>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</si>
  <si>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</si>
  <si>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</si>
  <si>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</si>
  <si>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</si>
  <si>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</si>
  <si>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</si>
  <si>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</si>
  <si>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</si>
  <si>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</si>
  <si>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</si>
  <si>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</si>
  <si>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</si>
  <si>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</si>
  <si>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</si>
  <si>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</si>
  <si>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</si>
  <si>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</si>
  <si>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</si>
  <si>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</si>
  <si>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</si>
  <si>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</si>
  <si>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</si>
  <si>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</si>
  <si>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</si>
  <si>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</si>
  <si>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</si>
  <si>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</si>
  <si>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</si>
  <si>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</si>
  <si>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</si>
  <si>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</si>
  <si>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</si>
  <si>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</si>
  <si>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</si>
  <si>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</si>
  <si>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</si>
  <si>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</si>
  <si>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</si>
  <si>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</si>
  <si>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</si>
  <si>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</si>
  <si>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</si>
  <si>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</si>
  <si>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</si>
  <si>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</si>
  <si>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</si>
  <si>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</si>
  <si>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</si>
  <si>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</si>
  <si>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</si>
  <si>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</si>
  <si>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</si>
  <si>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</si>
  <si>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</si>
  <si>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</si>
  <si>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</si>
  <si>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</si>
  <si>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</si>
  <si>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</si>
  <si>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</si>
  <si>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</si>
  <si>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</si>
  <si>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</si>
  <si>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</si>
  <si>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</si>
  <si>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</si>
  <si>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</si>
  <si>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</si>
  <si>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</si>
  <si>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</si>
  <si>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</si>
  <si>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</si>
  <si>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</si>
  <si>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</si>
  <si>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</si>
  <si>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</si>
  <si>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</si>
  <si>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</si>
  <si>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</si>
  <si>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</si>
  <si>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</si>
  <si>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</si>
  <si>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</si>
  <si>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</si>
  <si>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</si>
  <si>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</si>
  <si>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</si>
  <si>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</si>
  <si>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</si>
  <si>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</si>
  <si>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</si>
  <si>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</si>
  <si>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</si>
  <si>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</si>
  <si>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</si>
  <si>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</si>
  <si>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</si>
  <si>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</si>
  <si>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</si>
  <si>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</si>
  <si>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</si>
  <si>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</si>
  <si>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</si>
  <si>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</si>
  <si>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</si>
  <si>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</si>
  <si>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</si>
  <si>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</si>
  <si>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</si>
  <si>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</si>
  <si>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</si>
  <si>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</si>
  <si>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</si>
  <si>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</si>
  <si>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</si>
  <si>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</si>
  <si>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</si>
  <si>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</si>
  <si>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</si>
  <si>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</si>
  <si>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</si>
  <si>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</si>
  <si>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</si>
  <si>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</si>
  <si>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</si>
  <si>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</si>
  <si>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</si>
  <si>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</si>
  <si>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</si>
  <si>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</si>
  <si>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</si>
  <si>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</si>
  <si>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</si>
  <si>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</si>
  <si>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</si>
  <si>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</si>
  <si>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</si>
  <si>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</si>
  <si>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</si>
  <si>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</si>
  <si>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</si>
  <si>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</si>
  <si>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</si>
  <si>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</si>
  <si>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</si>
  <si>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</si>
  <si>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</si>
  <si>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</si>
  <si>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</si>
  <si>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</si>
  <si>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</si>
  <si>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</si>
  <si>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</si>
  <si>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</si>
  <si>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</si>
  <si>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</si>
  <si>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</si>
  <si>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</si>
  <si>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</si>
  <si>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</si>
  <si>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</si>
  <si>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</si>
  <si>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</si>
  <si>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</si>
  <si>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</si>
  <si>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</si>
  <si>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</si>
  <si>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</si>
  <si>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</si>
  <si>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</si>
  <si>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</si>
  <si>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</si>
  <si>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</si>
  <si>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</si>
  <si>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</si>
  <si>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</si>
  <si>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</si>
  <si>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</si>
  <si>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</si>
  <si>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</si>
  <si>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</si>
  <si>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</si>
  <si>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</si>
  <si>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</si>
  <si>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</si>
  <si>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</si>
  <si>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</si>
  <si>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</si>
  <si>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</si>
  <si>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</si>
  <si>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</si>
  <si>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</si>
  <si>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</si>
  <si>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</si>
  <si>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</si>
  <si>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</si>
  <si>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</si>
  <si>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</si>
  <si>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</si>
  <si>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</si>
  <si>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</si>
  <si>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</si>
  <si>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</si>
  <si>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</si>
  <si>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</si>
  <si>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</si>
  <si>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</si>
  <si>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</si>
  <si>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</si>
  <si>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</si>
  <si>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</si>
  <si>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</si>
  <si>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</si>
  <si>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</si>
  <si>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</si>
  <si>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</si>
  <si>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</si>
  <si>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</si>
  <si>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</si>
  <si>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</si>
  <si>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</si>
  <si>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</si>
  <si>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</si>
  <si>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</si>
  <si>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</si>
  <si>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</si>
  <si>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</si>
  <si>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</si>
  <si>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</si>
  <si>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</si>
  <si>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</si>
  <si>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</si>
  <si>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</si>
  <si>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</si>
  <si>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</si>
  <si>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</si>
  <si>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</si>
  <si>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</si>
  <si>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</si>
  <si>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</si>
  <si>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</si>
  <si>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</si>
  <si>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</si>
  <si>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</si>
  <si>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</si>
  <si>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</si>
  <si>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</si>
  <si>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</si>
  <si>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</si>
  <si>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</si>
  <si>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</si>
  <si>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</si>
  <si>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</si>
  <si>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</si>
  <si>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</si>
  <si>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</si>
  <si>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</si>
  <si>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</si>
  <si>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</si>
  <si>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</si>
  <si>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</si>
  <si>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</si>
  <si>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</si>
  <si>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</si>
  <si>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</si>
  <si>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</si>
  <si>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</si>
  <si>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</si>
  <si>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</si>
  <si>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</si>
  <si>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</si>
  <si>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</si>
  <si>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</si>
  <si>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</si>
  <si>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</si>
  <si>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</si>
  <si>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</si>
  <si>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</si>
  <si>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</si>
  <si>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</si>
  <si>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</si>
  <si>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</si>
  <si>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</si>
  <si>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</si>
  <si>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</si>
  <si>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</si>
  <si>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</si>
  <si>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</si>
  <si>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</si>
  <si>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</si>
  <si>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</si>
  <si>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</si>
  <si>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</si>
  <si>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</si>
  <si>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</si>
  <si>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</si>
  <si>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</si>
  <si>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</si>
  <si>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</si>
  <si>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</si>
  <si>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</si>
  <si>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</si>
  <si>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</si>
  <si>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</si>
  <si>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</si>
  <si>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</si>
  <si>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</si>
  <si>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</si>
  <si>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</si>
  <si>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</si>
  <si>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</si>
  <si>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</si>
  <si>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</si>
  <si>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</si>
  <si>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</si>
  <si>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</si>
  <si>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</si>
  <si>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</si>
  <si>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</si>
  <si>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</si>
  <si>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</si>
  <si>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</si>
  <si>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</si>
  <si>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</si>
  <si>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</si>
  <si>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</si>
  <si>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</si>
  <si>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</si>
  <si>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</si>
  <si>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</si>
  <si>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</si>
  <si>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</si>
  <si>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</si>
  <si>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</si>
  <si>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</si>
  <si>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</si>
  <si>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</si>
  <si>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</si>
  <si>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</si>
  <si>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</si>
  <si>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</si>
  <si>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</si>
  <si>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</si>
  <si>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</si>
  <si>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</si>
  <si>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</si>
  <si>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</si>
  <si>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</si>
  <si>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</si>
  <si>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</si>
  <si>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</si>
  <si>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</si>
  <si>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</si>
  <si>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</si>
  <si>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</si>
  <si>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</si>
  <si>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</si>
  <si>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</si>
  <si>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</si>
  <si>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</si>
  <si>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</si>
  <si>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</si>
  <si>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</si>
  <si>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</si>
  <si>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</si>
  <si>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</si>
  <si>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</si>
  <si>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</si>
  <si>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</si>
  <si>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</si>
  <si>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</si>
  <si>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</si>
  <si>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</si>
  <si>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</si>
  <si>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</si>
  <si>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</si>
  <si>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</si>
  <si>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</si>
  <si>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</si>
  <si>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</si>
  <si>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</si>
  <si>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</si>
  <si>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</si>
  <si>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</si>
  <si>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</si>
  <si>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</si>
  <si>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</si>
  <si>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</si>
  <si>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</si>
  <si>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</si>
  <si>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</si>
  <si>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</si>
  <si>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</si>
  <si>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</si>
  <si>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</si>
  <si>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</si>
  <si>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</si>
  <si>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</si>
  <si>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</si>
  <si>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</si>
  <si>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</si>
  <si>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</si>
  <si>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</si>
  <si>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</si>
  <si>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</si>
  <si>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</si>
  <si>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</si>
  <si>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</si>
  <si>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</si>
  <si>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</si>
  <si>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</si>
  <si>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</si>
  <si>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</si>
  <si>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</si>
  <si>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</si>
  <si>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</si>
  <si>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</si>
  <si>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</si>
  <si>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</si>
  <si>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</si>
  <si>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</si>
  <si>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</si>
  <si>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</si>
  <si>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</si>
  <si>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</si>
  <si>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</si>
  <si>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</si>
  <si>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</si>
  <si>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</si>
  <si>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</si>
  <si>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</si>
  <si>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</si>
  <si>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</si>
  <si>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</si>
  <si>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</si>
  <si>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</si>
  <si>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</si>
  <si>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</si>
  <si>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</si>
  <si>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</si>
  <si>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</si>
  <si>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</si>
  <si>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</si>
  <si>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</si>
  <si>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</si>
  <si>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</si>
  <si>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</si>
  <si>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</si>
  <si>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</si>
  <si>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</si>
  <si>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</si>
  <si>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</si>
  <si>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</si>
  <si>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</si>
  <si>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</si>
  <si>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</si>
  <si>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</si>
  <si>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</si>
  <si>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</si>
  <si>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</si>
  <si>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</si>
  <si>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</si>
  <si>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</si>
  <si>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</si>
  <si>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</si>
  <si>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</si>
  <si>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</si>
  <si>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</si>
  <si>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</si>
  <si>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</si>
  <si>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</si>
  <si>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</si>
  <si>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</si>
  <si>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</si>
  <si>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</si>
  <si>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</si>
  <si>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</si>
  <si>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</si>
  <si>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</si>
  <si>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</si>
  <si>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</si>
  <si>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</si>
  <si>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</si>
  <si>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</si>
  <si>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</si>
  <si>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</si>
  <si>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</si>
  <si>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</si>
  <si>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</si>
  <si>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</si>
  <si>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</si>
  <si>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</si>
  <si>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</si>
  <si>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</si>
  <si>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</si>
  <si>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</si>
  <si>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</si>
  <si>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</si>
  <si>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</si>
  <si>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</si>
  <si>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</si>
  <si>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</si>
  <si>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</si>
  <si>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</si>
  <si>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</si>
  <si>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</si>
  <si>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</si>
  <si>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</si>
  <si>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</si>
  <si>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</si>
  <si>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</si>
  <si>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</si>
  <si>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</si>
  <si>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</si>
  <si>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</si>
  <si>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</si>
  <si>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</si>
  <si>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</si>
  <si>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</si>
  <si>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</si>
  <si>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</si>
  <si>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</si>
  <si>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</si>
  <si>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</si>
  <si>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</si>
  <si>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</si>
  <si>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</si>
  <si>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</si>
  <si>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</si>
  <si>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</si>
  <si>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</si>
  <si>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</si>
  <si>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</si>
  <si>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</si>
  <si>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</si>
  <si>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</si>
  <si>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</si>
  <si>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</si>
  <si>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</si>
  <si>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</si>
  <si>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</si>
  <si>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</si>
  <si>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</si>
  <si>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</si>
  <si>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</si>
  <si>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</si>
  <si>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</si>
  <si>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</si>
  <si>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</si>
  <si>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</si>
  <si>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</si>
  <si>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</si>
  <si>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</si>
  <si>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</si>
  <si>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</si>
  <si>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</si>
  <si>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</si>
  <si>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</si>
  <si>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</si>
  <si>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</si>
  <si>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</si>
  <si>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</si>
  <si>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</si>
  <si>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</si>
  <si>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</si>
  <si>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</si>
  <si>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</si>
  <si>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</si>
  <si>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</si>
  <si>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</si>
  <si>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</si>
  <si>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</si>
  <si>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</si>
  <si>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</si>
  <si>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</si>
  <si>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</si>
  <si>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</si>
  <si>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</si>
  <si>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</si>
  <si>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</si>
  <si>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</si>
  <si>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</si>
  <si>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</si>
  <si>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</si>
  <si>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</si>
  <si>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</si>
  <si>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</si>
  <si>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</si>
  <si>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</si>
  <si>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</si>
  <si>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</si>
  <si>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</si>
  <si>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</si>
  <si>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</si>
  <si>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</si>
  <si>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</si>
  <si>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</si>
  <si>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</si>
  <si>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</si>
  <si>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</si>
  <si>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</si>
  <si>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</si>
  <si>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</si>
  <si>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</si>
  <si>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</si>
  <si>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</si>
  <si>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</si>
  <si>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</si>
  <si>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</si>
  <si>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</si>
  <si>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</si>
  <si>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</si>
  <si>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</si>
  <si>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</si>
  <si>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</si>
  <si>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</si>
  <si>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</si>
  <si>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</si>
  <si>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</si>
  <si>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</si>
  <si>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</si>
  <si>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</si>
  <si>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</si>
  <si>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</si>
  <si>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</si>
  <si>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</si>
  <si>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</si>
  <si>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</si>
  <si>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</si>
  <si>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</si>
  <si>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</si>
  <si>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</si>
  <si>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</si>
  <si>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</si>
  <si>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</si>
  <si>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</si>
  <si>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</si>
  <si>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</si>
  <si>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</si>
  <si>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</si>
  <si>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</si>
  <si>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</si>
  <si>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</si>
  <si>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</si>
  <si>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</si>
  <si>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</si>
  <si>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</si>
  <si>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</si>
  <si>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</si>
  <si>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</si>
  <si>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</si>
  <si>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</si>
  <si>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</si>
  <si>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</si>
  <si>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</si>
  <si>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</si>
  <si>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</si>
  <si>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</si>
  <si>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</si>
  <si>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</si>
  <si>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</si>
  <si>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</si>
  <si>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</si>
  <si>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</si>
  <si>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</si>
  <si>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</si>
  <si>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</si>
  <si>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</si>
  <si>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</si>
  <si>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</si>
  <si>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</si>
  <si>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</si>
  <si>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</si>
  <si>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</si>
  <si>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</si>
  <si>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</si>
  <si>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</si>
  <si>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</si>
  <si>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</si>
  <si>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</si>
  <si>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</si>
  <si>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</si>
  <si>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</si>
  <si>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</si>
  <si>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</si>
  <si>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</si>
  <si>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</si>
  <si>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</si>
  <si>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</si>
  <si>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</si>
  <si>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</si>
  <si>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</si>
  <si>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</si>
  <si>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</si>
  <si>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</si>
  <si>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</si>
  <si>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</si>
  <si>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</si>
  <si>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</si>
  <si>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</si>
  <si>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</si>
  <si>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</si>
  <si>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</si>
  <si>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</si>
  <si>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</si>
  <si>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</si>
  <si>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</si>
  <si>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</si>
  <si>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</si>
  <si>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</si>
  <si>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</si>
  <si>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</si>
  <si>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</si>
  <si>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</si>
  <si>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</si>
  <si>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</si>
  <si>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</si>
  <si>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</si>
  <si>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</si>
  <si>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</si>
  <si>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</si>
  <si>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</si>
  <si>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</si>
  <si>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</si>
  <si>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</si>
  <si>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</si>
  <si>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</si>
  <si>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</si>
  <si>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</si>
  <si>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</si>
  <si>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</si>
  <si>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</si>
  <si>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</si>
  <si>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</si>
  <si>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</si>
  <si>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</si>
  <si>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</si>
  <si>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</si>
  <si>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</si>
  <si>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</si>
  <si>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</si>
  <si>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</si>
  <si>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</si>
  <si>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</si>
  <si>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</si>
  <si>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</si>
  <si>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</si>
  <si>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</si>
  <si>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</si>
  <si>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</si>
  <si>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</si>
  <si>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</si>
  <si>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</si>
  <si>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</si>
  <si>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</si>
  <si>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</si>
  <si>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</si>
  <si>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</si>
  <si>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</si>
  <si>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</si>
  <si>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</si>
  <si>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</si>
  <si>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</si>
  <si>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</si>
  <si>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</si>
  <si>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</si>
  <si>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</si>
  <si>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</si>
  <si>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</si>
  <si>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</si>
  <si>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</si>
  <si>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</si>
  <si>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</si>
  <si>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</si>
  <si>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</si>
  <si>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</si>
  <si>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</si>
  <si>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</si>
  <si>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</si>
  <si>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</si>
  <si>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</si>
  <si>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</si>
  <si>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</si>
  <si>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</si>
  <si>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</si>
  <si>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</si>
  <si>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</si>
  <si>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</si>
  <si>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</si>
  <si>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</si>
  <si>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</si>
  <si>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</si>
  <si>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</si>
  <si>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</si>
  <si>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</si>
  <si>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</si>
  <si>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</si>
  <si>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</si>
  <si>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</si>
  <si>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</si>
  <si>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</si>
  <si>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</si>
  <si>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</si>
  <si>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</si>
  <si>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</si>
  <si>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</si>
  <si>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</si>
  <si>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</si>
  <si>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</si>
  <si>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</si>
  <si>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</si>
  <si>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</si>
  <si>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</si>
  <si>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</si>
  <si>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</si>
  <si>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</si>
  <si>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</si>
  <si>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</si>
  <si>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</si>
  <si>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</si>
  <si>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</si>
  <si>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</si>
  <si>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</si>
  <si>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</si>
  <si>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</si>
  <si>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</si>
  <si>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</si>
  <si>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</si>
  <si>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</si>
  <si>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</si>
  <si>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</si>
  <si>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</si>
  <si>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</si>
  <si>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</si>
  <si>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</si>
  <si>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</si>
  <si>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</si>
  <si>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</si>
  <si>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</si>
  <si>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</si>
  <si>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</si>
  <si>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</si>
  <si>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</si>
  <si>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</si>
  <si>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</si>
  <si>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</si>
  <si>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</si>
  <si>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</si>
  <si>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</si>
  <si>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</si>
  <si>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</si>
  <si>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</si>
  <si>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</si>
  <si>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</si>
  <si>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</si>
  <si>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</si>
  <si>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</si>
  <si>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</si>
  <si>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</si>
  <si>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</si>
  <si>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</si>
  <si>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</si>
  <si>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</si>
  <si>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</si>
  <si>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</si>
  <si>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</si>
  <si>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</si>
  <si>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</si>
  <si>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</si>
  <si>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</si>
  <si>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</si>
  <si>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</si>
  <si>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</si>
  <si>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</si>
  <si>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</si>
  <si>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</si>
  <si>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</si>
  <si>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</si>
  <si>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</si>
  <si>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</si>
  <si>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</si>
  <si>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</si>
  <si>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</si>
  <si>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</si>
  <si>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</si>
  <si>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</si>
  <si>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</si>
  <si>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</si>
  <si>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</si>
  <si>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</si>
  <si>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</si>
  <si>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</si>
  <si>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</si>
  <si>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</si>
  <si>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</si>
  <si>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</si>
  <si>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</si>
  <si>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</si>
  <si>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</si>
  <si>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</si>
  <si>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</si>
  <si>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</si>
  <si>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</si>
  <si>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</si>
  <si>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</si>
  <si>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</si>
  <si>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</si>
  <si>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</si>
  <si>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</si>
  <si>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</si>
  <si>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</si>
  <si>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</si>
  <si>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</si>
  <si>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</si>
  <si>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</si>
  <si>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</si>
  <si>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</si>
  <si>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</si>
  <si>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</si>
  <si>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</si>
  <si>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</si>
  <si>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</si>
  <si>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</si>
  <si>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</si>
  <si>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</si>
  <si>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</si>
  <si>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</si>
  <si>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</si>
  <si>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</si>
  <si>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</si>
  <si>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</si>
  <si>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</si>
  <si>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</si>
  <si>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</si>
  <si>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</si>
  <si>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</si>
  <si>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</si>
  <si>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</si>
  <si>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</si>
  <si>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</si>
  <si>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</si>
  <si>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</si>
  <si>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</si>
  <si>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</si>
  <si>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</si>
  <si>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</si>
  <si>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</si>
  <si>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</si>
  <si>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</si>
  <si>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</si>
  <si>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</si>
  <si>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</si>
  <si>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</si>
  <si>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</si>
  <si>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</si>
  <si>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</si>
  <si>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</si>
  <si>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</si>
  <si>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</si>
  <si>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</si>
  <si>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</si>
  <si>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</si>
  <si>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</si>
  <si>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</si>
  <si>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</si>
  <si>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</si>
  <si>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</si>
  <si>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</si>
  <si>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</si>
  <si>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</si>
  <si>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</si>
  <si>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</si>
  <si>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</si>
  <si>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</si>
  <si>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</si>
  <si>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</si>
  <si>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</si>
  <si>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</si>
  <si>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</si>
  <si>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</si>
  <si>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</si>
  <si>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</si>
  <si>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</si>
  <si>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</si>
  <si>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</si>
  <si>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</si>
  <si>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</si>
  <si>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</si>
  <si>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</si>
  <si>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</si>
  <si>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</si>
  <si>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</si>
  <si>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</si>
  <si>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</si>
  <si>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</si>
  <si>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</si>
  <si>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</si>
  <si>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</si>
  <si>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</si>
  <si>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</si>
  <si>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</si>
  <si>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</si>
  <si>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</si>
  <si>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</si>
  <si>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</si>
  <si>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</si>
  <si>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</si>
  <si>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</si>
  <si>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</si>
  <si>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</si>
  <si>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</si>
  <si>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</si>
  <si>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</si>
  <si>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</si>
  <si>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</si>
  <si>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</si>
  <si>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</si>
  <si>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</si>
  <si>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</si>
  <si>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</si>
  <si>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</si>
  <si>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</si>
  <si>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</si>
  <si>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</si>
  <si>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</si>
  <si>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</si>
  <si>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</si>
  <si>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</si>
  <si>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</si>
  <si>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</si>
  <si>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</si>
  <si>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</si>
  <si>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</si>
  <si>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</si>
  <si>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</si>
  <si>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</si>
  <si>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</si>
  <si>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</si>
  <si>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</si>
  <si>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</si>
  <si>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</si>
  <si>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</si>
  <si>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</si>
  <si>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</si>
  <si>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</si>
  <si>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</si>
  <si>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</si>
  <si>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</si>
  <si>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</si>
  <si>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</si>
  <si>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</si>
  <si>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</si>
  <si>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</si>
  <si>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</si>
  <si>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</si>
  <si>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</si>
  <si>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</si>
  <si>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</si>
  <si>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</si>
  <si>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</si>
  <si>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</si>
  <si>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</si>
  <si>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</si>
  <si>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</si>
  <si>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</si>
  <si>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</si>
  <si>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</si>
  <si>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</si>
  <si>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</si>
  <si>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</si>
  <si>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</si>
  <si>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</si>
  <si>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</si>
  <si>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</si>
  <si>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</si>
  <si>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</si>
  <si>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</si>
  <si>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</si>
  <si>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</si>
  <si>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</si>
  <si>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</si>
  <si>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</si>
  <si>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</si>
  <si>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</si>
  <si>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</si>
  <si>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</si>
  <si>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</si>
  <si>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</si>
  <si>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</si>
  <si>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</si>
  <si>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</si>
  <si>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</si>
  <si>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</si>
  <si>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</si>
  <si>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</si>
  <si>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</si>
  <si>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</si>
  <si>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</si>
  <si>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</si>
  <si>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</si>
  <si>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</si>
  <si>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</si>
  <si>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</si>
  <si>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</si>
  <si>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</si>
  <si>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</si>
  <si>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</si>
  <si>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</si>
  <si>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</si>
  <si>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</si>
  <si>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</si>
  <si>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</si>
  <si>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</si>
  <si>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</si>
  <si>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</si>
  <si>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</si>
  <si>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</si>
  <si>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</si>
  <si>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</si>
  <si>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</si>
  <si>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</si>
  <si>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</si>
  <si>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</si>
  <si>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</si>
  <si>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</si>
  <si>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</si>
  <si>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</si>
  <si>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</si>
  <si>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</si>
  <si>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</si>
  <si>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</si>
  <si>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</si>
  <si>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</si>
  <si>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</si>
  <si>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</si>
  <si>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</si>
  <si>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</si>
  <si>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</si>
  <si>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</si>
  <si>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</si>
  <si>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</si>
  <si>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</si>
  <si>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</si>
  <si>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</si>
  <si>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</si>
  <si>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</si>
  <si>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</si>
  <si>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</si>
  <si>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</si>
  <si>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</si>
  <si>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</si>
  <si>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</si>
  <si>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</si>
  <si>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</si>
  <si>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</si>
  <si>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</si>
  <si>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</si>
  <si>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</si>
  <si>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</si>
  <si>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</si>
  <si>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</si>
  <si>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</si>
  <si>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</si>
  <si>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</si>
  <si>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</si>
  <si>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</si>
  <si>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</si>
  <si>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</si>
  <si>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</si>
  <si>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</si>
  <si>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</si>
  <si>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</si>
  <si>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</si>
  <si>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</si>
  <si>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</si>
  <si>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</si>
  <si>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</si>
  <si>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</si>
  <si>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</si>
  <si>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</si>
  <si>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</si>
  <si>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</si>
  <si>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</si>
  <si>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</si>
  <si>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</si>
  <si>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</si>
  <si>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</si>
  <si>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</si>
  <si>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</si>
  <si>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</si>
  <si>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</si>
  <si>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</si>
  <si>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</si>
  <si>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</si>
  <si>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</si>
  <si>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</si>
  <si>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</si>
  <si>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</si>
  <si>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</si>
  <si>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</si>
  <si>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</si>
  <si>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</si>
  <si>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</si>
  <si>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</si>
  <si>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</si>
  <si>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</si>
  <si>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</si>
  <si>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</si>
  <si>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</si>
  <si>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</si>
  <si>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</si>
  <si>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</si>
  <si>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</si>
  <si>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</si>
  <si>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</si>
  <si>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</si>
  <si>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</si>
  <si>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</si>
  <si>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</si>
  <si>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</si>
  <si>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</si>
  <si>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</si>
  <si>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</si>
  <si>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</si>
  <si>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</si>
  <si>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</si>
  <si>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</si>
  <si>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</si>
  <si>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</si>
  <si>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</si>
  <si>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</si>
  <si>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</si>
  <si>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</si>
  <si>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</si>
  <si>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</si>
  <si>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</si>
  <si>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</si>
  <si>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</si>
  <si>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</si>
  <si>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</si>
  <si>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</si>
  <si>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</si>
  <si>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</si>
  <si>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</si>
  <si>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</si>
  <si>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</si>
  <si>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</si>
  <si>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</si>
  <si>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</si>
  <si>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</si>
  <si>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</si>
  <si>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</si>
  <si>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</si>
  <si>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</si>
  <si>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</si>
  <si>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</si>
  <si>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</si>
  <si>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</si>
  <si>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</si>
  <si>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</si>
  <si>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</si>
  <si>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</si>
  <si>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</si>
  <si>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</si>
  <si>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</si>
  <si>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</si>
  <si>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</si>
  <si>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</si>
  <si>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</si>
  <si>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</si>
  <si>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</si>
  <si>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</si>
  <si>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</si>
  <si>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</si>
  <si>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</si>
  <si>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</si>
  <si>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</si>
  <si>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</si>
  <si>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</si>
  <si>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</si>
  <si>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</si>
  <si>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</si>
  <si>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</si>
  <si>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</si>
  <si>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</si>
  <si>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</si>
  <si>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</si>
  <si>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</si>
  <si>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</si>
  <si>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</si>
  <si>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</si>
  <si>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</si>
  <si>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</si>
  <si>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</si>
  <si>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</si>
  <si>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</si>
  <si>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</si>
  <si>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</si>
  <si>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</si>
  <si>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</si>
  <si>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</si>
  <si>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</si>
  <si>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</si>
  <si>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</si>
  <si>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</si>
  <si>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</si>
  <si>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</si>
  <si>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</si>
  <si>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</si>
  <si>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</si>
  <si>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</si>
  <si>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</si>
  <si>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</si>
  <si>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</si>
  <si>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</si>
  <si>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</si>
  <si>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</si>
  <si>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</si>
  <si>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</si>
  <si>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</si>
  <si>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</si>
  <si>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</si>
  <si>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</si>
  <si>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</si>
  <si>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</si>
  <si>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</si>
  <si>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</si>
  <si>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</si>
  <si>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</si>
  <si>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</si>
  <si>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</si>
  <si>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</si>
  <si>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</si>
  <si>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</si>
  <si>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</si>
  <si>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</si>
  <si>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</si>
  <si>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</si>
  <si>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</si>
  <si>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</si>
  <si>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</si>
  <si>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</si>
  <si>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</si>
  <si>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</si>
  <si>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</si>
  <si>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</si>
  <si>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</si>
  <si>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</si>
  <si>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</si>
  <si>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</si>
  <si>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</si>
  <si>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</si>
  <si>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</si>
  <si>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</si>
  <si>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</si>
  <si>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</si>
  <si>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</si>
  <si>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</si>
  <si>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</si>
  <si>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</si>
  <si>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</si>
  <si>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</si>
  <si>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</si>
  <si>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</si>
  <si>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</si>
  <si>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</si>
  <si>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</si>
  <si>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</si>
  <si>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</si>
  <si>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</si>
  <si>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</si>
  <si>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</si>
  <si>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</si>
  <si>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</si>
  <si>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</si>
  <si>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</si>
  <si>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</si>
  <si>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</si>
  <si>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</si>
  <si>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</si>
  <si>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</si>
  <si>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</si>
  <si>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</si>
  <si>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</si>
  <si>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</si>
  <si>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</si>
  <si>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</si>
  <si>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</si>
  <si>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</si>
  <si>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</si>
  <si>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</si>
  <si>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</si>
  <si>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</si>
  <si>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</si>
  <si>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</si>
  <si>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</si>
  <si>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</si>
  <si>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</si>
  <si>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</si>
  <si>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</si>
  <si>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</si>
  <si>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</si>
  <si>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</si>
  <si>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</si>
  <si>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</si>
  <si>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</si>
  <si>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</si>
  <si>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</si>
  <si>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</si>
  <si>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</si>
  <si>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</si>
  <si>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</si>
  <si>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</si>
  <si>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</si>
  <si>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</si>
  <si>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</si>
  <si>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</si>
  <si>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</si>
  <si>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</si>
  <si>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</si>
  <si>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</si>
  <si>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</si>
  <si>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</si>
  <si>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</si>
  <si>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</si>
  <si>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</si>
  <si>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</si>
  <si>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</si>
  <si>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</si>
  <si>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</si>
  <si>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</si>
  <si>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</si>
  <si>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</si>
  <si>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</si>
  <si>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</si>
  <si>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</si>
  <si>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</si>
  <si>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</si>
  <si>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</si>
  <si>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</si>
  <si>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</si>
  <si>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</si>
  <si>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</si>
  <si>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</si>
  <si>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</si>
  <si>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</si>
  <si>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</si>
  <si>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</si>
  <si>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</si>
  <si>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</si>
  <si>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</si>
  <si>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</si>
  <si>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</si>
  <si>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</si>
  <si>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</si>
  <si>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</si>
  <si>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</si>
  <si>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</si>
  <si>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</si>
  <si>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</si>
  <si>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</si>
  <si>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</si>
  <si>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</si>
  <si>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</si>
  <si>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</si>
  <si>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</si>
  <si>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</si>
  <si>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</si>
  <si>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</si>
  <si>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</si>
  <si>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</si>
  <si>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</si>
  <si>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</si>
  <si>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</si>
  <si>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</si>
  <si>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</si>
  <si>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</si>
  <si>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</si>
  <si>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</si>
  <si>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</si>
  <si>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</si>
  <si>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</si>
  <si>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</si>
  <si>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</si>
  <si>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</si>
  <si>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</si>
  <si>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</si>
  <si>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</si>
  <si>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</si>
  <si>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</si>
  <si>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</si>
  <si>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</si>
  <si>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</si>
  <si>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</si>
  <si>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</si>
  <si>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</si>
  <si>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</si>
  <si>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</si>
  <si>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</si>
  <si>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</si>
  <si>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</si>
  <si>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</si>
  <si>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</si>
  <si>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</si>
  <si>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</si>
  <si>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</si>
  <si>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</si>
  <si>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</si>
  <si>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</si>
  <si>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</si>
  <si>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</si>
  <si>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</si>
  <si>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</si>
  <si>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</si>
  <si>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</si>
  <si>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</si>
  <si>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</si>
  <si>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</si>
  <si>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</si>
  <si>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</si>
  <si>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</si>
  <si>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</si>
  <si>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</si>
  <si>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</si>
  <si>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</si>
  <si>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</si>
  <si>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</si>
  <si>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</si>
  <si>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</si>
  <si>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</si>
  <si>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</si>
  <si>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</si>
  <si>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</si>
  <si>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</si>
  <si>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</si>
  <si>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</si>
  <si>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</si>
  <si>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</si>
  <si>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</si>
  <si>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</si>
  <si>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</si>
  <si>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</si>
  <si>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</si>
  <si>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</si>
  <si>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</si>
  <si>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</si>
  <si>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</si>
  <si>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</si>
  <si>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</si>
  <si>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</si>
  <si>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</si>
  <si>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</si>
  <si>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</si>
  <si>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</si>
  <si>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</si>
  <si>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</si>
  <si>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</si>
  <si>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</si>
  <si>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</si>
  <si>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</si>
  <si>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</si>
  <si>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</si>
  <si>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</si>
  <si>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</si>
  <si>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</si>
  <si>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</si>
  <si>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</si>
  <si>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</si>
  <si>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</si>
  <si>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</si>
  <si>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</si>
  <si>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</si>
  <si>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</si>
  <si>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</si>
  <si>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</si>
  <si>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</si>
  <si>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</si>
  <si>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</si>
  <si>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</si>
  <si>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</si>
  <si>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</si>
  <si>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</si>
  <si>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</si>
  <si>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</si>
  <si>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</si>
  <si>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</si>
  <si>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</si>
  <si>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</si>
  <si>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</si>
  <si>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</si>
  <si>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</si>
  <si>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</si>
  <si>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</si>
  <si>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</si>
  <si>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</si>
  <si>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</si>
  <si>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</si>
  <si>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</si>
  <si>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</si>
  <si>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</si>
  <si>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</si>
  <si>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</si>
  <si>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</si>
  <si>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</si>
  <si>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</si>
  <si>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</si>
  <si>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</si>
  <si>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</si>
  <si>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</si>
  <si>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</si>
  <si>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</si>
  <si>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</si>
  <si>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</si>
  <si>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</si>
  <si>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</si>
  <si>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</si>
  <si>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</si>
  <si>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</si>
  <si>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</si>
  <si>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</si>
  <si>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</si>
  <si>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</si>
  <si>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</si>
  <si>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</si>
  <si>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</si>
  <si>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</si>
  <si>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</si>
  <si>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</si>
  <si>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</si>
  <si>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</si>
  <si>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</si>
  <si>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</si>
  <si>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</si>
  <si>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</si>
  <si>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</si>
  <si>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</si>
  <si>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</si>
  <si>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</si>
  <si>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</si>
  <si>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</si>
  <si>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</si>
  <si>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</si>
  <si>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</si>
  <si>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</si>
  <si>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</si>
  <si>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</si>
  <si>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</si>
  <si>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</si>
  <si>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</si>
  <si>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</si>
  <si>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</si>
  <si>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</si>
  <si>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</si>
  <si>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</si>
  <si>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</si>
  <si>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</si>
  <si>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</si>
  <si>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</si>
  <si>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</si>
  <si>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</si>
  <si>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</si>
  <si>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</si>
  <si>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</si>
  <si>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</si>
  <si>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</si>
  <si>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</si>
  <si>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</si>
  <si>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</si>
  <si>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</si>
  <si>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</si>
  <si>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</si>
  <si>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</si>
  <si>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</si>
  <si>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</si>
  <si>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</si>
  <si>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</si>
  <si>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</si>
  <si>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</si>
  <si>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</si>
  <si>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</si>
  <si>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</si>
  <si>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</si>
  <si>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</si>
  <si>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</si>
  <si>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</si>
  <si>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</si>
  <si>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</si>
  <si>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</si>
  <si>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</si>
  <si>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</si>
  <si>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</si>
  <si>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</si>
  <si>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</si>
  <si>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</si>
  <si>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</si>
  <si>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</si>
  <si>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</si>
  <si>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</si>
  <si>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</si>
  <si>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</si>
  <si>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</si>
  <si>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</si>
  <si>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</si>
  <si>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</si>
  <si>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</si>
  <si>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</si>
  <si>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</si>
  <si>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</si>
  <si>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</si>
  <si>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</si>
  <si>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</si>
  <si>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</si>
  <si>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</si>
  <si>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</si>
  <si>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</si>
  <si>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</si>
  <si>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</si>
  <si>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</si>
  <si>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</si>
  <si>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</si>
  <si>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</si>
  <si>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</si>
  <si>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</si>
  <si>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</si>
  <si>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</si>
  <si>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</si>
  <si>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</si>
  <si>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</si>
  <si>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</si>
  <si>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</si>
  <si>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</si>
  <si>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</si>
  <si>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</si>
  <si>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</si>
  <si>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</si>
  <si>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</si>
  <si>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</si>
  <si>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</si>
  <si>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</si>
  <si>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</si>
  <si>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</si>
  <si>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</si>
  <si>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</si>
  <si>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</si>
  <si>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</si>
  <si>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</si>
  <si>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</si>
  <si>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</si>
  <si>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</si>
  <si>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</si>
  <si>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</si>
  <si>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</si>
  <si>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</si>
  <si>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</si>
  <si>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</si>
  <si>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</si>
  <si>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</si>
  <si>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</si>
  <si>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</si>
  <si>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</si>
  <si>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</si>
  <si>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</si>
  <si>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</si>
  <si>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</si>
  <si>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</si>
  <si>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</si>
  <si>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</si>
  <si>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</si>
  <si>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</si>
  <si>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</si>
  <si>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</si>
  <si>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</si>
  <si>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</si>
  <si>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</si>
  <si>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</si>
  <si>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</si>
  <si>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</si>
  <si>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</si>
  <si>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</si>
  <si>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</si>
  <si>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</si>
  <si>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</si>
  <si>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</si>
  <si>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</si>
  <si>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</si>
  <si>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</si>
  <si>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</si>
  <si>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</si>
  <si>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</si>
  <si>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</si>
  <si>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</si>
  <si>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</si>
  <si>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</si>
  <si>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</si>
  <si>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</si>
  <si>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</si>
  <si>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</si>
  <si>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</si>
  <si>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</si>
  <si>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</si>
  <si>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</si>
  <si>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</si>
  <si>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</si>
  <si>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</si>
  <si>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</si>
  <si>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</si>
  <si>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</si>
  <si>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</si>
  <si>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</si>
  <si>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</si>
  <si>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</si>
  <si>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</si>
  <si>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</si>
  <si>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</si>
  <si>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</si>
  <si>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</si>
  <si>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</si>
  <si>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</si>
  <si>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</si>
  <si>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</si>
  <si>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</si>
  <si>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</si>
  <si>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</si>
  <si>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</si>
  <si>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</si>
  <si>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</si>
  <si>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</si>
  <si>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</si>
  <si>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</si>
  <si>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</si>
  <si>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</si>
  <si>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</si>
  <si>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</si>
  <si>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</si>
  <si>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</si>
  <si>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</si>
  <si>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</si>
  <si>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</si>
  <si>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</si>
  <si>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</si>
  <si>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</si>
  <si>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</si>
  <si>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</si>
  <si>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</si>
  <si>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</si>
  <si>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</si>
  <si>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</si>
  <si>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</si>
  <si>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</si>
  <si>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</si>
  <si>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</si>
  <si>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</si>
  <si>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</si>
  <si>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</si>
  <si>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</si>
  <si>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</si>
  <si>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</si>
  <si>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</si>
  <si>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</si>
  <si>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</si>
  <si>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</si>
  <si>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</si>
  <si>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</si>
  <si>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</si>
  <si>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</si>
  <si>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</si>
  <si>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</si>
  <si>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</si>
  <si>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</si>
  <si>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</si>
  <si>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</si>
  <si>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</si>
  <si>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</si>
  <si>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</si>
  <si>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</si>
  <si>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</si>
  <si>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</si>
  <si>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</si>
  <si>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</si>
  <si>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</si>
  <si>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</si>
  <si>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</si>
  <si>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</si>
  <si>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</si>
  <si>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</si>
  <si>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</si>
  <si>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</si>
  <si>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</si>
  <si>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</si>
  <si>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</si>
  <si>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</si>
  <si>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</si>
  <si>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</si>
  <si>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</si>
  <si>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</si>
  <si>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</si>
  <si>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</si>
  <si>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</si>
  <si>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</si>
  <si>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</si>
  <si>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</si>
  <si>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</si>
  <si>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</si>
  <si>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</si>
  <si>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</si>
  <si>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</si>
  <si>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</si>
  <si>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</si>
  <si>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</si>
  <si>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</si>
  <si>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</si>
  <si>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</si>
  <si>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</si>
  <si>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</si>
  <si>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</si>
  <si>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</si>
  <si>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</si>
  <si>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</si>
  <si>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</si>
  <si>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</si>
  <si>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</si>
  <si>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</si>
  <si>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</si>
  <si>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</si>
  <si>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</si>
  <si>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</si>
  <si>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</si>
  <si>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</si>
  <si>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</si>
  <si>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</si>
  <si>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</si>
  <si>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</si>
  <si>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</si>
  <si>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</si>
  <si>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</si>
  <si>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</si>
  <si>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</si>
  <si>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</si>
  <si>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</si>
  <si>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</si>
  <si>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</si>
  <si>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</si>
  <si>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</si>
  <si>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</si>
  <si>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</si>
  <si>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</si>
  <si>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</si>
  <si>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</si>
  <si>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</si>
  <si>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</si>
  <si>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</si>
  <si>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</si>
  <si>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</si>
  <si>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</si>
  <si>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</si>
  <si>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</si>
  <si>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</si>
  <si>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</si>
  <si>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</si>
  <si>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</si>
  <si>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</si>
  <si>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</si>
  <si>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</si>
  <si>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</si>
  <si>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</si>
  <si>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</si>
  <si>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</si>
  <si>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</si>
  <si>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</si>
  <si>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</si>
  <si>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</si>
  <si>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</si>
  <si>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</si>
  <si>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</si>
  <si>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</si>
  <si>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</si>
  <si>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</si>
  <si>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</si>
  <si>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</si>
  <si>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</si>
  <si>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</si>
  <si>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</si>
  <si>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</si>
  <si>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</si>
  <si>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</si>
  <si>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</si>
  <si>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</si>
  <si>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</si>
  <si>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</si>
  <si>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</si>
  <si>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</si>
  <si>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</si>
  <si>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</si>
  <si>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</si>
  <si>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</si>
  <si>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</si>
  <si>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</si>
  <si>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</si>
  <si>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</si>
  <si>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</si>
  <si>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</si>
  <si>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</si>
  <si>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</si>
  <si>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</si>
  <si>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</si>
  <si>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</si>
  <si>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</si>
  <si>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</si>
  <si>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</si>
  <si>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</si>
  <si>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</si>
  <si>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</si>
  <si>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</si>
  <si>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</si>
  <si>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</si>
  <si>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</si>
  <si>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</si>
  <si>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</si>
  <si>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</si>
  <si>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</si>
  <si>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</si>
  <si>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</si>
  <si>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</si>
  <si>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</si>
  <si>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</si>
  <si>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</si>
  <si>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</si>
  <si>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</si>
  <si>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</si>
  <si>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</si>
  <si>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</si>
  <si>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</si>
  <si>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</si>
  <si>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</si>
  <si>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</si>
  <si>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</si>
  <si>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</si>
  <si>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</si>
  <si>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</si>
  <si>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</si>
  <si>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</si>
  <si>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</si>
  <si>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</si>
  <si>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</si>
  <si>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</si>
  <si>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</si>
  <si>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</si>
  <si>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</si>
  <si>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</si>
  <si>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</si>
  <si>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</si>
  <si>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</si>
  <si>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</si>
  <si>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</si>
  <si>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</si>
  <si>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</si>
  <si>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</si>
  <si>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</si>
  <si>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</si>
  <si>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</si>
  <si>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</si>
  <si>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</si>
  <si>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</si>
  <si>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</si>
  <si>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</si>
  <si>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</si>
  <si>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</si>
  <si>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</si>
  <si>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</si>
  <si>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</si>
  <si>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</si>
  <si>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</si>
  <si>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</si>
  <si>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</si>
  <si>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</si>
  <si>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</si>
  <si>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</si>
  <si>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</si>
  <si>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</si>
  <si>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</si>
  <si>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</si>
  <si>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</si>
  <si>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</si>
  <si>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</si>
  <si>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</si>
  <si>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</si>
  <si>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</si>
  <si>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</si>
  <si>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</si>
  <si>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</si>
  <si>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</si>
  <si>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</si>
  <si>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</si>
  <si>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</si>
  <si>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</si>
  <si>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</si>
  <si>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</si>
  <si>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</si>
  <si>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</si>
  <si>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</si>
  <si>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</si>
  <si>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</si>
  <si>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</si>
  <si>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</si>
  <si>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</si>
  <si>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</si>
  <si>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</si>
  <si>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</si>
  <si>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</si>
  <si>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</si>
  <si>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</si>
  <si>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</si>
  <si>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</si>
  <si>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</si>
  <si>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</si>
  <si>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</si>
  <si>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</si>
  <si>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</si>
  <si>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</si>
  <si>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</si>
  <si>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</si>
  <si>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</si>
  <si>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</si>
  <si>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</si>
  <si>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</si>
  <si>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</si>
  <si>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</si>
  <si>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</si>
  <si>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</si>
  <si>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</si>
  <si>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</si>
  <si>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</si>
  <si>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</si>
  <si>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</si>
  <si>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</si>
  <si>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</si>
  <si>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</si>
  <si>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</si>
  <si>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</si>
  <si>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</si>
  <si>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</si>
  <si>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</si>
  <si>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</si>
  <si>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</si>
  <si>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</si>
  <si>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</si>
  <si>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</si>
  <si>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</si>
  <si>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</si>
  <si>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</si>
  <si>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</si>
  <si>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</si>
  <si>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</si>
  <si>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</si>
  <si>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</si>
  <si>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</si>
  <si>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</si>
  <si>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</si>
  <si>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</si>
  <si>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</si>
  <si>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</si>
  <si>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</si>
  <si>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</si>
  <si>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</si>
  <si>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</si>
  <si>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</si>
  <si>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</si>
  <si>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</si>
  <si>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</si>
  <si>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</si>
  <si>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</si>
  <si>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</si>
  <si>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</si>
  <si>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</si>
  <si>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</si>
  <si>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</si>
  <si>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</si>
  <si>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</si>
  <si>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</si>
  <si>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</si>
  <si>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</si>
  <si>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</si>
  <si>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</si>
  <si>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</si>
  <si>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</si>
  <si>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</si>
  <si>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</si>
  <si>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</si>
  <si>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</si>
  <si>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</si>
  <si>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</si>
  <si>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</si>
  <si>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</si>
  <si>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</si>
  <si>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</si>
  <si>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</si>
  <si>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</si>
  <si>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</si>
  <si>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</si>
  <si>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</si>
  <si>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</si>
  <si>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</si>
  <si>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</si>
  <si>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</si>
  <si>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</si>
  <si>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</si>
  <si>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</si>
  <si>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</si>
  <si>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</si>
  <si>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</si>
  <si>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</si>
  <si>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</si>
  <si>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</si>
  <si>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</si>
  <si>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</si>
  <si>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</si>
  <si>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</si>
  <si>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</si>
  <si>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</si>
  <si>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</si>
  <si>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</si>
  <si>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</si>
  <si>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</si>
  <si>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</si>
  <si>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</si>
  <si>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</si>
  <si>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</si>
  <si>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</si>
  <si>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</si>
  <si>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</si>
  <si>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</si>
  <si>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</si>
  <si>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</si>
  <si>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</si>
  <si>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</si>
  <si>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</si>
  <si>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</si>
  <si>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</si>
  <si>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</si>
  <si>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</si>
  <si>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</si>
  <si>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</si>
  <si>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</si>
  <si>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</si>
  <si>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</si>
  <si>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</si>
  <si>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</si>
  <si>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</si>
  <si>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</si>
  <si>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</si>
  <si>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</si>
  <si>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</si>
  <si>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</si>
  <si>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</si>
  <si>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</si>
  <si>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</si>
  <si>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</si>
  <si>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</si>
  <si>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</si>
  <si>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</si>
  <si>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</si>
  <si>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</si>
  <si>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</si>
  <si>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</si>
  <si>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</si>
  <si>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</si>
  <si>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</si>
  <si>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</si>
  <si>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</si>
  <si>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</si>
  <si>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</si>
  <si>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</si>
  <si>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</si>
  <si>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</si>
  <si>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</si>
  <si>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</si>
  <si>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</si>
  <si>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</si>
  <si>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</si>
  <si>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</si>
  <si>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</si>
  <si>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</si>
  <si>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</si>
  <si>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</si>
  <si>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</si>
  <si>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</si>
  <si>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</si>
  <si>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</si>
  <si>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</si>
  <si>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</si>
  <si>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</si>
  <si>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</si>
  <si>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</si>
  <si>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</si>
  <si>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</si>
  <si>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</si>
  <si>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</si>
  <si>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</si>
  <si>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</si>
  <si>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</si>
  <si>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</si>
  <si>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</si>
  <si>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</si>
  <si>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</si>
  <si>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</si>
  <si>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</si>
  <si>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</si>
  <si>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</si>
  <si>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</si>
  <si>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</si>
  <si>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</si>
  <si>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</si>
  <si>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</si>
  <si>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</si>
  <si>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</si>
  <si>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</si>
  <si>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</si>
  <si>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</si>
  <si>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</si>
  <si>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</si>
  <si>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</si>
  <si>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</si>
  <si>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</si>
  <si>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</si>
  <si>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</si>
  <si>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</si>
  <si>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</si>
  <si>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</si>
  <si>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</si>
  <si>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</si>
  <si>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</si>
  <si>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</si>
  <si>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</si>
  <si>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</si>
  <si>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</si>
  <si>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</si>
  <si>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</si>
  <si>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</si>
  <si>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</si>
  <si>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</si>
  <si>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</si>
  <si>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</si>
  <si>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</si>
  <si>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</si>
  <si>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</si>
  <si>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</si>
  <si>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</si>
  <si>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</si>
  <si>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</si>
  <si>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</si>
  <si>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</si>
  <si>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</si>
  <si>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</si>
  <si>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</si>
  <si>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</si>
  <si>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</si>
  <si>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</si>
  <si>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</si>
  <si>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</si>
  <si>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</si>
  <si>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</si>
  <si>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</si>
  <si>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</si>
  <si>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</si>
  <si>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</si>
  <si>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</si>
  <si>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</si>
  <si>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</si>
  <si>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</si>
  <si>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</si>
  <si>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</si>
  <si>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</si>
  <si>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</si>
  <si>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</si>
  <si>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</si>
  <si>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</si>
  <si>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</si>
  <si>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</si>
  <si>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</si>
  <si>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</si>
  <si>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</si>
  <si>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</si>
  <si>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</si>
  <si>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</si>
  <si>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</si>
  <si>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</si>
  <si>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</si>
  <si>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</si>
  <si>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</si>
  <si>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</si>
  <si>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</si>
  <si>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</si>
  <si>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</si>
  <si>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</si>
  <si>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</si>
  <si>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</si>
  <si>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</si>
  <si>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</si>
  <si>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</si>
  <si>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</si>
  <si>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</si>
  <si>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</si>
  <si>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</si>
  <si>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</si>
  <si>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</si>
  <si>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</si>
  <si>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</si>
  <si>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</si>
  <si>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</si>
  <si>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</si>
  <si>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</si>
  <si>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</si>
  <si>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</si>
  <si>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</si>
  <si>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</si>
  <si>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</si>
  <si>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</si>
  <si>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</si>
  <si>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</si>
  <si>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</si>
  <si>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</si>
  <si>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</si>
  <si>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</si>
  <si>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</si>
  <si>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</si>
  <si>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</si>
  <si>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</si>
  <si>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</si>
  <si>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</si>
  <si>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</si>
  <si>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</si>
  <si>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</si>
  <si>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</si>
  <si>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</si>
  <si>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</si>
  <si>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</si>
  <si>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</si>
  <si>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</si>
  <si>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</si>
  <si>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</si>
  <si>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</si>
  <si>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</si>
  <si>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</si>
  <si>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</si>
  <si>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</si>
  <si>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</si>
  <si>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</si>
  <si>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</si>
  <si>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</si>
  <si>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</si>
  <si>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</si>
  <si>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</si>
  <si>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</si>
  <si>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</si>
  <si>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</si>
  <si>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</si>
  <si>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</si>
  <si>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</si>
  <si>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</si>
  <si>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</si>
  <si>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</si>
  <si>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</si>
  <si>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</si>
  <si>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</si>
  <si>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</si>
  <si>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</si>
  <si>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</si>
  <si>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</si>
  <si>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</si>
  <si>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</si>
  <si>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</si>
  <si>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</si>
  <si>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</si>
  <si>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</si>
  <si>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</si>
  <si>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</si>
  <si>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</si>
  <si>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</si>
  <si>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</si>
  <si>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</si>
  <si>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</si>
  <si>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</si>
  <si>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</si>
  <si>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</si>
  <si>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</si>
  <si>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</si>
  <si>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</si>
  <si>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</si>
  <si>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</si>
  <si>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</si>
  <si>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</si>
  <si>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</si>
  <si>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</si>
  <si>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</si>
  <si>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</si>
  <si>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</si>
  <si>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</si>
  <si>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</si>
  <si>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</si>
  <si>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</si>
  <si>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</si>
  <si>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</si>
  <si>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</si>
  <si>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</si>
  <si>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</si>
  <si>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</si>
  <si>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</si>
  <si>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</si>
  <si>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</si>
  <si>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</si>
  <si>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</si>
  <si>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</si>
  <si>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</si>
  <si>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</si>
  <si>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</si>
  <si>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</si>
  <si>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</si>
  <si>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</si>
  <si>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</si>
  <si>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</si>
  <si>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</si>
  <si>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</si>
  <si>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</si>
  <si>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</si>
  <si>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</si>
  <si>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</si>
  <si>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</si>
  <si>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</si>
  <si>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</si>
  <si>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</si>
  <si>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</si>
  <si>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</si>
  <si>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</si>
  <si>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</si>
  <si>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</si>
  <si>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</si>
  <si>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</si>
  <si>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</si>
  <si>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</si>
  <si>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</si>
  <si>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</si>
  <si>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</si>
  <si>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</si>
  <si>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</si>
  <si>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</si>
  <si>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</si>
  <si>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</si>
  <si>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</si>
  <si>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</si>
  <si>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</si>
  <si>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</si>
  <si>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</si>
  <si>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</si>
  <si>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</si>
  <si>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</si>
  <si>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</si>
  <si>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</si>
  <si>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</si>
  <si>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</si>
  <si>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</si>
  <si>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</si>
  <si>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</si>
  <si>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</si>
  <si>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</si>
  <si>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</si>
  <si>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</si>
  <si>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</si>
  <si>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</si>
  <si>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</si>
  <si>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</si>
  <si>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</si>
  <si>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</si>
  <si>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</si>
  <si>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</si>
  <si>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</si>
  <si>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</si>
  <si>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</si>
  <si>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</si>
  <si>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</si>
  <si>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</si>
  <si>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</si>
  <si>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</si>
  <si>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</si>
  <si>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</si>
  <si>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</si>
  <si>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</si>
  <si>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</si>
  <si>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</si>
  <si>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</si>
  <si>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</si>
  <si>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</si>
  <si>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</si>
  <si>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</si>
  <si>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</si>
  <si>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</si>
  <si>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</si>
  <si>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</si>
  <si>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</si>
  <si>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</si>
  <si>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</si>
  <si>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</si>
  <si>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</si>
  <si>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</si>
  <si>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</si>
  <si>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</si>
  <si>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</si>
  <si>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</si>
  <si>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</si>
  <si>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</si>
  <si>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</si>
  <si>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</si>
  <si>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</si>
  <si>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</si>
  <si>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</si>
  <si>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</si>
  <si>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</si>
  <si>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</si>
  <si>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</si>
  <si>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</si>
  <si>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</si>
  <si>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</si>
  <si>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</si>
  <si>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</si>
  <si>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</si>
  <si>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</si>
  <si>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</si>
  <si>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</si>
  <si>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</si>
  <si>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</si>
  <si>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</si>
  <si>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</si>
  <si>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</si>
  <si>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</si>
  <si>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</si>
  <si>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</si>
  <si>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</si>
  <si>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</si>
  <si>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</si>
  <si>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</si>
  <si>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</si>
  <si>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</si>
  <si>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</si>
  <si>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</si>
  <si>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</si>
  <si>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</si>
  <si>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</si>
  <si>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</si>
  <si>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</si>
  <si>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</si>
  <si>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</si>
  <si>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</si>
  <si>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</si>
  <si>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</si>
  <si>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</si>
  <si>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</si>
  <si>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</si>
  <si>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</si>
  <si>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</si>
  <si>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</si>
  <si>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</si>
  <si>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</si>
  <si>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</si>
  <si>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</si>
  <si>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</si>
  <si>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</si>
  <si>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</si>
  <si>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</si>
  <si>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</si>
  <si>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</si>
  <si>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</si>
  <si>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</si>
  <si>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</si>
  <si>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</si>
  <si>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</si>
  <si>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</si>
  <si>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</si>
  <si>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</si>
  <si>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</si>
  <si>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</si>
  <si>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</si>
  <si>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</si>
  <si>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</si>
  <si>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</si>
  <si>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</si>
  <si>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</si>
  <si>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</si>
  <si>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</si>
  <si>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</si>
  <si>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</si>
  <si>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</si>
  <si>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</si>
  <si>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</si>
  <si>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</si>
  <si>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</si>
  <si>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</si>
  <si>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</si>
  <si>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</si>
  <si>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</si>
  <si>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</si>
  <si>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</si>
  <si>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</si>
  <si>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</si>
  <si>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</si>
  <si>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</si>
  <si>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</si>
  <si>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</si>
  <si>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</si>
  <si>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</si>
  <si>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</si>
  <si>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</si>
  <si>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</si>
  <si>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</si>
  <si>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</si>
  <si>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</si>
  <si>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</si>
  <si>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</si>
  <si>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</si>
  <si>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</si>
  <si>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</si>
  <si>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</si>
  <si>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</si>
  <si>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</si>
  <si>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</si>
  <si>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</si>
  <si>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</si>
  <si>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</si>
  <si>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</si>
  <si>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</si>
  <si>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</si>
  <si>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</si>
  <si>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</si>
  <si>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</si>
  <si>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</si>
  <si>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</si>
  <si>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</si>
  <si>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</si>
  <si>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</si>
  <si>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</si>
  <si>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</si>
  <si>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</si>
  <si>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</si>
  <si>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</si>
  <si>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</si>
  <si>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</si>
  <si>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</si>
  <si>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</si>
  <si>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</si>
  <si>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</si>
  <si>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</si>
  <si>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</si>
  <si>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</si>
  <si>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</si>
  <si>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</si>
  <si>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</si>
  <si>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</si>
  <si>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</si>
  <si>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</si>
  <si>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</si>
  <si>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</si>
  <si>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</si>
  <si>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</si>
  <si>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</si>
  <si>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</si>
  <si>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</si>
  <si>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</si>
  <si>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</si>
  <si>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</si>
  <si>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</si>
  <si>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</si>
  <si>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</si>
  <si>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</si>
  <si>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</si>
  <si>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</si>
  <si>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</si>
  <si>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</si>
  <si>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</si>
  <si>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</si>
  <si>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</si>
  <si>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</si>
  <si>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</si>
  <si>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</si>
  <si>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</si>
  <si>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</si>
  <si>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</si>
  <si>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</si>
  <si>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</si>
  <si>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</si>
  <si>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</si>
  <si>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</si>
  <si>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</si>
  <si>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</si>
  <si>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</si>
  <si>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</si>
  <si>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</si>
  <si>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</si>
  <si>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</si>
  <si>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</si>
  <si>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</si>
  <si>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</si>
  <si>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</si>
  <si>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</si>
  <si>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</si>
  <si>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</si>
  <si>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</si>
  <si>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</si>
  <si>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</si>
  <si>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</si>
  <si>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</si>
  <si>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</si>
  <si>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</si>
  <si>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</si>
  <si>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</si>
  <si>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</si>
  <si>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</si>
  <si>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</si>
  <si>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</si>
  <si>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</si>
  <si>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</si>
  <si>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</si>
  <si>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</si>
  <si>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</si>
  <si>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</si>
  <si>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</si>
  <si>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</si>
  <si>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</si>
  <si>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</si>
  <si>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</si>
  <si>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</si>
  <si>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</si>
  <si>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</si>
  <si>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</si>
  <si>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</si>
  <si>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</si>
  <si>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</si>
  <si>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</si>
  <si>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</si>
  <si>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</si>
  <si>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</si>
  <si>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</si>
  <si>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</si>
  <si>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</si>
  <si>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</si>
  <si>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</si>
  <si>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</si>
  <si>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</si>
  <si>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</si>
  <si>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</si>
  <si>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</si>
  <si>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</si>
  <si>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</si>
  <si>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</si>
  <si>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</si>
  <si>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</si>
  <si>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</si>
  <si>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</si>
  <si>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</si>
  <si>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</si>
  <si>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</si>
  <si>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</si>
  <si>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</si>
  <si>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</si>
  <si>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</si>
  <si>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</si>
  <si>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</si>
  <si>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</si>
  <si>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</si>
  <si>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</si>
  <si>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</si>
  <si>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</si>
  <si>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</si>
  <si>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</si>
  <si>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</si>
  <si>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</si>
  <si>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</si>
  <si>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</si>
  <si>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</si>
  <si>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</si>
  <si>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</si>
  <si>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</si>
  <si>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</si>
  <si>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</si>
  <si>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</si>
  <si>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</si>
  <si>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</si>
  <si>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</si>
  <si>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</si>
  <si>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</si>
  <si>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</si>
  <si>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</si>
  <si>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</si>
  <si>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</si>
  <si>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</si>
  <si>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</si>
  <si>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</si>
  <si>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</si>
  <si>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</si>
  <si>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</si>
  <si>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</si>
  <si>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</si>
  <si>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</si>
  <si>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</si>
  <si>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</si>
  <si>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</si>
  <si>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</si>
  <si>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</si>
  <si>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</si>
  <si>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</si>
  <si>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</si>
  <si>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</si>
  <si>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</si>
  <si>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</si>
  <si>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</si>
  <si>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</si>
  <si>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</si>
  <si>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</si>
  <si>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</si>
  <si>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</si>
  <si>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</si>
  <si>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</si>
  <si>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</si>
  <si>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</si>
  <si>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</si>
  <si>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</si>
  <si>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</si>
  <si>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</si>
  <si>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</si>
  <si>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</si>
  <si>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</si>
  <si>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</si>
  <si>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</si>
  <si>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</si>
  <si>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</si>
  <si>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</si>
  <si>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</si>
  <si>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</si>
  <si>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</si>
  <si>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</si>
  <si>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</si>
  <si>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</si>
  <si>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</si>
  <si>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</si>
  <si>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</si>
  <si>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</si>
  <si>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</si>
  <si>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</si>
  <si>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</si>
  <si>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</si>
  <si>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</si>
  <si>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</si>
  <si>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</si>
  <si>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</si>
  <si>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</si>
  <si>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</si>
  <si>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</si>
  <si>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</si>
  <si>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</si>
  <si>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</si>
  <si>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</si>
  <si>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</si>
  <si>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</si>
  <si>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</si>
  <si>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</si>
  <si>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</si>
  <si>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</si>
  <si>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</si>
  <si>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</si>
  <si>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</si>
  <si>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</si>
  <si>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</si>
  <si>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</si>
  <si>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</si>
  <si>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</si>
  <si>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</si>
  <si>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</si>
  <si>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</si>
  <si>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</si>
  <si>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</si>
  <si>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</si>
  <si>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</si>
  <si>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</si>
  <si>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</si>
  <si>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</si>
  <si>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</si>
  <si>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</si>
  <si>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</si>
  <si>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</si>
  <si>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</si>
  <si>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</si>
  <si>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</si>
  <si>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</si>
  <si>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</si>
  <si>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</si>
  <si>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</si>
  <si>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</si>
  <si>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</si>
  <si>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</si>
  <si>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</si>
  <si>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</si>
  <si>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</si>
  <si>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</si>
  <si>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</si>
  <si>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</si>
  <si>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</si>
  <si>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</si>
  <si>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</si>
  <si>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</si>
  <si>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</si>
  <si>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</si>
  <si>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</si>
  <si>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</si>
  <si>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</si>
  <si>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</si>
  <si>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</si>
  <si>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</si>
  <si>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</si>
  <si>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</si>
  <si>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</si>
  <si>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</si>
  <si>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</si>
  <si>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</si>
  <si>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</si>
  <si>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</si>
  <si>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</si>
  <si>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</si>
  <si>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</si>
  <si>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</si>
  <si>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</si>
  <si>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</si>
  <si>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</si>
  <si>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</si>
  <si>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</si>
  <si>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</si>
  <si>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</si>
  <si>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</si>
  <si>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</si>
  <si>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</si>
  <si>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</si>
  <si>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</si>
  <si>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</si>
  <si>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</si>
  <si>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</si>
  <si>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</si>
  <si>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</si>
  <si>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</si>
  <si>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</si>
  <si>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</si>
  <si>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</si>
  <si>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</si>
  <si>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</si>
  <si>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</si>
  <si>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</si>
  <si>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</si>
  <si>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</si>
  <si>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</si>
  <si>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</si>
  <si>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</si>
  <si>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</si>
  <si>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</si>
  <si>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</si>
  <si>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</si>
  <si>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</si>
  <si>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</si>
  <si>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</si>
  <si>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</si>
  <si>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</si>
  <si>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</si>
  <si>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</si>
  <si>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</si>
  <si>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</si>
  <si>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</si>
  <si>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</si>
  <si>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</si>
  <si>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</si>
  <si>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</si>
  <si>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</si>
  <si>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</si>
  <si>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</si>
  <si>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</si>
  <si>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</si>
  <si>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</si>
  <si>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</si>
  <si>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</si>
  <si>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</si>
  <si>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</si>
  <si>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</si>
  <si>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</si>
  <si>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</si>
  <si>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</si>
  <si>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</si>
  <si>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</si>
  <si>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</si>
  <si>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</si>
  <si>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</si>
  <si>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</si>
  <si>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</si>
  <si>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</si>
  <si>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</si>
  <si>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</si>
  <si>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</si>
  <si>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</si>
  <si>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</si>
  <si>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</si>
  <si>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</si>
  <si>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</si>
  <si>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</si>
  <si>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</si>
  <si>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</si>
  <si>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</si>
  <si>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</si>
  <si>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</si>
  <si>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</si>
  <si>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</si>
  <si>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</si>
  <si>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</si>
  <si>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</si>
  <si>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</si>
  <si>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</si>
  <si>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</si>
  <si>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</si>
  <si>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</si>
  <si>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</si>
  <si>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</si>
  <si>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</si>
  <si>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</si>
  <si>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</si>
  <si>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</si>
  <si>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</si>
  <si>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</si>
  <si>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</si>
  <si>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</si>
  <si>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</si>
  <si>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</si>
  <si>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</si>
  <si>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</si>
  <si>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</si>
  <si>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</si>
  <si>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</si>
  <si>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</si>
  <si>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</si>
  <si>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</si>
  <si>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</si>
  <si>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</si>
  <si>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</si>
  <si>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</si>
  <si>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</si>
  <si>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</si>
  <si>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</si>
  <si>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</si>
  <si>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</si>
  <si>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</si>
  <si>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</si>
  <si>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</si>
  <si>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</si>
  <si>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</si>
  <si>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</si>
  <si>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</si>
  <si>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</si>
  <si>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</si>
  <si>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</si>
  <si>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</si>
  <si>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</si>
  <si>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</si>
  <si>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</si>
  <si>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</si>
  <si>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</si>
  <si>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</si>
  <si>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</si>
  <si>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</si>
  <si>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</si>
  <si>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</si>
  <si>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</si>
  <si>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</si>
  <si>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</si>
  <si>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</si>
  <si>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</si>
  <si>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</si>
  <si>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</si>
  <si>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</si>
  <si>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</si>
  <si>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</si>
  <si>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</si>
  <si>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</si>
  <si>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</si>
  <si>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</si>
  <si>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</si>
  <si>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</si>
  <si>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</si>
  <si>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</si>
  <si>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</si>
  <si>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</si>
  <si>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</si>
  <si>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</si>
  <si>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</si>
  <si>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</si>
  <si>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</si>
  <si>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</si>
  <si>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</si>
  <si>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</si>
  <si>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</si>
  <si>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</si>
  <si>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</si>
  <si>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</si>
  <si>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</si>
  <si>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</si>
  <si>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</si>
  <si>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</si>
  <si>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</si>
  <si>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</si>
  <si>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</si>
  <si>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</si>
  <si>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</si>
  <si>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</si>
  <si>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</si>
  <si>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</si>
  <si>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</si>
  <si>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</si>
  <si>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</si>
  <si>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</si>
  <si>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</si>
  <si>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</si>
  <si>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</si>
  <si>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</si>
  <si>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</si>
  <si>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</si>
  <si>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</si>
  <si>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</si>
  <si>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</si>
  <si>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</si>
  <si>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</si>
  <si>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</si>
  <si>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</si>
  <si>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</si>
  <si>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</si>
  <si>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</si>
  <si>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</si>
  <si>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</si>
  <si>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</si>
  <si>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</si>
  <si>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</si>
  <si>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</si>
  <si>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</si>
  <si>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</si>
  <si>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</si>
  <si>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</si>
  <si>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</si>
  <si>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</si>
  <si>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</si>
  <si>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</si>
  <si>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</si>
  <si>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</si>
  <si>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</si>
  <si>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</si>
  <si>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</si>
  <si>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</si>
  <si>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</si>
  <si>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</si>
  <si>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</si>
  <si>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</si>
  <si>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</si>
  <si>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</si>
  <si>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</si>
  <si>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</si>
  <si>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</si>
  <si>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</si>
  <si>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</si>
  <si>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</si>
  <si>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</si>
  <si>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</si>
  <si>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</si>
  <si>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</si>
  <si>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</si>
  <si>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</si>
  <si>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</si>
  <si>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</si>
  <si>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</si>
  <si>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</si>
  <si>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</si>
  <si>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</si>
  <si>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</si>
  <si>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</si>
  <si>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</si>
  <si>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</si>
  <si>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</si>
  <si>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</si>
  <si>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</si>
  <si>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</si>
  <si>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</si>
  <si>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</si>
  <si>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</si>
  <si>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</si>
  <si>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</si>
  <si>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</si>
  <si>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</si>
  <si>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</si>
  <si>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</si>
  <si>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</si>
  <si>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</si>
  <si>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</si>
  <si>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</si>
  <si>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</si>
  <si>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</si>
  <si>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</si>
  <si>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</si>
  <si>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</si>
  <si>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</si>
  <si>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</si>
  <si>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</si>
  <si>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</si>
  <si>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</si>
  <si>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</si>
  <si>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</si>
  <si>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</si>
  <si>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</si>
  <si>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</si>
  <si>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</si>
  <si>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</si>
  <si>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</si>
  <si>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</si>
  <si>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</si>
  <si>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</si>
  <si>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</si>
  <si>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</si>
  <si>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</si>
  <si>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</si>
  <si>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</si>
  <si>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</si>
  <si>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</si>
  <si>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</si>
  <si>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</si>
  <si>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</si>
  <si>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</si>
  <si>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</si>
  <si>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</si>
  <si>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</si>
  <si>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</si>
  <si>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</si>
  <si>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</si>
  <si>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</si>
  <si>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</si>
  <si>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</si>
  <si>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</si>
  <si>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</si>
  <si>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</si>
  <si>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</si>
  <si>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</si>
  <si>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</si>
  <si>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</si>
  <si>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</si>
  <si>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</si>
  <si>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</si>
  <si>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</si>
  <si>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</si>
  <si>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</si>
  <si>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</si>
  <si>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</si>
  <si>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</si>
  <si>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</si>
  <si>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</si>
  <si>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</si>
  <si>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</si>
  <si>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</si>
  <si>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</si>
  <si>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</si>
  <si>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</si>
  <si>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</si>
  <si>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</si>
  <si>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</si>
  <si>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</si>
  <si>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</si>
  <si>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</si>
  <si>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</si>
  <si>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</si>
  <si>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</si>
  <si>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</si>
  <si>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</si>
  <si>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</si>
  <si>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</si>
  <si>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</si>
  <si>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</si>
  <si>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</si>
  <si>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</si>
  <si>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</si>
  <si>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</si>
  <si>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</si>
  <si>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</si>
  <si>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</si>
  <si>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</si>
  <si>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</si>
  <si>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</si>
  <si>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</si>
  <si>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</si>
  <si>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</si>
  <si>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</si>
  <si>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</si>
  <si>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</si>
  <si>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</si>
  <si>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</si>
  <si>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</si>
  <si>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</si>
  <si>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</si>
  <si>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</si>
  <si>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</si>
  <si>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</si>
  <si>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</si>
  <si>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</si>
  <si>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</si>
  <si>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</si>
  <si>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</si>
  <si>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</si>
  <si>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</si>
  <si>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</si>
  <si>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</si>
  <si>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</si>
  <si>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</si>
  <si>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</si>
  <si>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</si>
  <si>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</si>
  <si>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</si>
  <si>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</si>
  <si>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</si>
  <si>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</si>
  <si>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</si>
  <si>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</si>
  <si>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</si>
  <si>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</si>
  <si>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</si>
  <si>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</si>
  <si>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</si>
  <si>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</si>
  <si>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</si>
  <si>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</si>
  <si>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</si>
  <si>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</si>
  <si>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</si>
  <si>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</si>
  <si>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</si>
  <si>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</si>
  <si>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</si>
  <si>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</si>
  <si>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</si>
  <si>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</si>
  <si>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</si>
  <si>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</si>
  <si>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</si>
  <si>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</si>
  <si>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</si>
  <si>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</si>
  <si>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</si>
  <si>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</si>
  <si>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</si>
  <si>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</si>
  <si>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</si>
  <si>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</si>
  <si>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</si>
  <si>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</si>
  <si>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</si>
  <si>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</si>
  <si>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</si>
  <si>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</si>
  <si>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</si>
  <si>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</si>
  <si>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</si>
  <si>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</si>
  <si>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</si>
  <si>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</si>
  <si>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</si>
  <si>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</si>
  <si>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</si>
  <si>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</si>
  <si>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</si>
  <si>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</si>
  <si>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</si>
  <si>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</si>
  <si>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</si>
  <si>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</si>
  <si>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</si>
  <si>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</si>
  <si>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</si>
  <si>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</si>
  <si>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</si>
  <si>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</si>
  <si>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</si>
  <si>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</si>
  <si>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</si>
  <si>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</si>
  <si>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</si>
  <si>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</si>
  <si>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</si>
  <si>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</si>
  <si>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</si>
  <si>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</si>
  <si>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</si>
  <si>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</si>
  <si>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</si>
  <si>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</si>
  <si>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</si>
  <si>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</si>
  <si>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</si>
  <si>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</si>
  <si>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</si>
  <si>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</si>
  <si>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</si>
  <si>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</si>
  <si>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</si>
  <si>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</si>
  <si>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</si>
  <si>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</si>
  <si>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</si>
  <si>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</si>
  <si>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</si>
  <si>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</si>
  <si>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</si>
  <si>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</si>
  <si>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</si>
  <si>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</si>
  <si>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</si>
  <si>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</si>
  <si>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</si>
  <si>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</si>
  <si>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</si>
  <si>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</si>
  <si>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</si>
  <si>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</si>
  <si>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</si>
  <si>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</si>
  <si>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</si>
  <si>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</si>
  <si>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</si>
  <si>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</si>
  <si>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</si>
  <si>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</si>
  <si>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</si>
  <si>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</si>
  <si>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</si>
  <si>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</si>
  <si>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</si>
  <si>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</si>
  <si>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</si>
  <si>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</si>
  <si>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</si>
  <si>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</si>
  <si>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</si>
  <si>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</si>
  <si>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</si>
  <si>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</si>
  <si>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</si>
  <si>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</si>
  <si>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</si>
  <si>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</si>
  <si>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</si>
  <si>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</si>
  <si>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</si>
  <si>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</si>
  <si>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</si>
  <si>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</si>
  <si>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</si>
  <si>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</si>
  <si>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</si>
  <si>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</si>
  <si>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</si>
  <si>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</si>
  <si>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</si>
  <si>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</si>
  <si>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</si>
  <si>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</si>
  <si>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</si>
  <si>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</si>
  <si>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</si>
  <si>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</si>
  <si>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</si>
  <si>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</si>
  <si>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</si>
  <si>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</si>
  <si>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</si>
  <si>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</si>
  <si>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</si>
  <si>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</si>
  <si>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</si>
  <si>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</si>
  <si>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</si>
  <si>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</si>
  <si>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</si>
  <si>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</si>
  <si>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</si>
  <si>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</si>
  <si>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</si>
  <si>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</si>
  <si>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</si>
  <si>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</si>
  <si>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</si>
  <si>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</si>
  <si>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</si>
  <si>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</si>
  <si>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</si>
  <si>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</si>
  <si>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</si>
  <si>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</si>
  <si>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</si>
  <si>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</si>
  <si>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</si>
  <si>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</si>
  <si>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</si>
  <si>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</si>
  <si>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</si>
  <si>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</si>
  <si>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</si>
  <si>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</si>
  <si>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</si>
  <si>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</si>
  <si>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</si>
  <si>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</si>
  <si>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</si>
  <si>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</si>
  <si>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</si>
  <si>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</si>
  <si>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</si>
  <si>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</si>
  <si>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</si>
  <si>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</si>
  <si>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</si>
  <si>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</si>
  <si>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</si>
  <si>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</si>
  <si>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</si>
  <si>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</si>
  <si>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</si>
  <si>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</si>
  <si>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</si>
  <si>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</si>
  <si>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</si>
  <si>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</si>
  <si>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</si>
  <si>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</si>
  <si>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</si>
  <si>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</si>
  <si>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</si>
  <si>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</si>
  <si>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</si>
  <si>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</si>
  <si>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</si>
  <si>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</si>
  <si>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</si>
  <si>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</si>
  <si>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</si>
  <si>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</si>
  <si>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</si>
  <si>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</si>
  <si>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</si>
  <si>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</si>
  <si>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</si>
  <si>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</si>
  <si>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</si>
  <si>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</si>
  <si>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</si>
  <si>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</si>
  <si>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</si>
  <si>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</si>
  <si>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</si>
  <si>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</si>
  <si>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</si>
  <si>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</si>
  <si>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</si>
  <si>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</si>
  <si>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</si>
  <si>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</si>
  <si>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</si>
  <si>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</si>
  <si>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</si>
  <si>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</si>
  <si>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</si>
  <si>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</si>
  <si>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</si>
  <si>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</si>
  <si>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</si>
  <si>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</si>
  <si>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</si>
  <si>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</si>
  <si>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</si>
  <si>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</si>
  <si>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</si>
  <si>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</si>
  <si>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</si>
  <si>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</si>
  <si>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</si>
  <si>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</si>
  <si>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</si>
  <si>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</si>
  <si>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</si>
  <si>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</si>
  <si>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</si>
  <si>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</si>
  <si>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</si>
  <si>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</si>
  <si>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</si>
  <si>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</si>
  <si>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</si>
  <si>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</si>
  <si>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</si>
  <si>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</si>
  <si>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</si>
  <si>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</si>
  <si>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</si>
  <si>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</si>
  <si>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</si>
  <si>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</si>
  <si>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</si>
  <si>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</si>
  <si>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</si>
  <si>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</si>
  <si>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</si>
  <si>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</si>
  <si>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</si>
  <si>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</si>
  <si>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</si>
  <si>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</si>
  <si>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</si>
  <si>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</si>
  <si>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</si>
  <si>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</si>
  <si>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</si>
  <si>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</si>
  <si>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</si>
  <si>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</si>
  <si>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</si>
  <si>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</si>
  <si>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</si>
  <si>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</si>
  <si>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</si>
  <si>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</si>
  <si>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</si>
  <si>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</si>
  <si>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</si>
  <si>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</si>
  <si>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</si>
  <si>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</si>
  <si>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</si>
  <si>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</si>
  <si>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</si>
  <si>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</si>
  <si>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</si>
  <si>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</si>
  <si>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</si>
  <si>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</si>
  <si>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</si>
  <si>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</si>
  <si>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</si>
  <si>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</si>
  <si>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</si>
  <si>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</si>
  <si>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</si>
  <si>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</si>
  <si>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</si>
  <si>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</si>
  <si>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</si>
  <si>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</si>
  <si>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</si>
  <si>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</si>
  <si>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</si>
  <si>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</si>
  <si>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</si>
  <si>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</si>
  <si>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</si>
  <si>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</si>
  <si>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</si>
  <si>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</si>
  <si>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</si>
  <si>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</si>
  <si>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</si>
  <si>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</si>
  <si>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</si>
  <si>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</si>
  <si>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</si>
  <si>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</si>
  <si>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</si>
  <si>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</si>
  <si>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</si>
  <si>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</si>
  <si>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</si>
  <si>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</si>
  <si>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</si>
  <si>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</si>
  <si>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</si>
  <si>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</si>
  <si>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</si>
  <si>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</si>
  <si>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</si>
  <si>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</si>
  <si>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</si>
  <si>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</si>
  <si>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</si>
  <si>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</si>
  <si>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</si>
  <si>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</si>
  <si>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</si>
  <si>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</si>
  <si>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</si>
  <si>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</si>
  <si>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</si>
  <si>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</si>
  <si>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</si>
  <si>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</si>
  <si>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</si>
  <si>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</si>
  <si>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</si>
  <si>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</si>
  <si>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</si>
  <si>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</si>
  <si>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</si>
  <si>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</si>
  <si>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</si>
  <si>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</si>
  <si>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</si>
  <si>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</si>
  <si>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</si>
  <si>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</si>
  <si>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</si>
  <si>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</si>
  <si>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</si>
  <si>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</si>
  <si>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</si>
  <si>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</si>
  <si>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</si>
  <si>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</si>
  <si>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</si>
  <si>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</si>
  <si>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</si>
  <si>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</si>
  <si>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</si>
  <si>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</si>
  <si>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</si>
  <si>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</si>
  <si>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</si>
  <si>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</si>
  <si>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</si>
  <si>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</si>
  <si>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</si>
  <si>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</si>
  <si>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</si>
  <si>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</si>
  <si>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</si>
  <si>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</si>
  <si>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</si>
  <si>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</si>
  <si>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</si>
  <si>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</si>
  <si>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</si>
  <si>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</si>
  <si>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</si>
  <si>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</si>
  <si>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</si>
  <si>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</si>
  <si>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</si>
  <si>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</si>
  <si>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</si>
  <si>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</si>
  <si>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</si>
  <si>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</si>
  <si>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</si>
  <si>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</si>
  <si>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</si>
  <si>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</si>
  <si>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</si>
  <si>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</si>
  <si>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</si>
  <si>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</si>
  <si>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</si>
  <si>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</si>
  <si>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</si>
  <si>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</si>
  <si>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</si>
  <si>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</si>
  <si>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</si>
  <si>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</si>
  <si>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</si>
  <si>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</si>
  <si>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</si>
  <si>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</si>
  <si>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</si>
  <si>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</si>
  <si>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</si>
  <si>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</si>
  <si>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</si>
  <si>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</si>
  <si>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</si>
  <si>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</si>
  <si>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</si>
  <si>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</si>
  <si>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</si>
  <si>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</si>
  <si>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</si>
  <si>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</si>
  <si>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</si>
  <si>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</si>
  <si>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</si>
  <si>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</si>
  <si>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</si>
  <si>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</si>
  <si>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</si>
  <si>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</si>
  <si>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</si>
  <si>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</si>
  <si>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</si>
  <si>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</si>
  <si>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</si>
  <si>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</si>
  <si>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</si>
  <si>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</si>
  <si>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</si>
  <si>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</si>
  <si>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</si>
  <si>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</si>
  <si>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</si>
  <si>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</si>
  <si>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</si>
  <si>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</si>
  <si>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</si>
  <si>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</si>
  <si>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</si>
  <si>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</si>
  <si>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</si>
  <si>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</si>
  <si>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</si>
  <si>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</si>
  <si>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</si>
  <si>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</si>
  <si>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</si>
  <si>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</si>
  <si>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</si>
  <si>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</si>
  <si>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</si>
  <si>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</si>
  <si>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</si>
  <si>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</si>
  <si>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</si>
  <si>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</si>
  <si>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</si>
  <si>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</si>
  <si>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</si>
  <si>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</si>
  <si>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</si>
  <si>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</si>
  <si>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</si>
  <si>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</si>
  <si>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</si>
  <si>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</si>
  <si>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</si>
  <si>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</si>
  <si>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</si>
  <si>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</si>
  <si>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</si>
  <si>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</si>
  <si>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</si>
  <si>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</si>
  <si>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</si>
  <si>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</si>
  <si>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</si>
  <si>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</si>
  <si>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</si>
  <si>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</si>
  <si>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</si>
  <si>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</si>
  <si>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</si>
  <si>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</si>
  <si>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</si>
  <si>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</si>
  <si>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</si>
  <si>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</si>
  <si>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</si>
  <si>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</si>
  <si>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</si>
  <si>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</si>
  <si>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</si>
  <si>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</si>
  <si>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</si>
  <si>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</si>
  <si>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</si>
  <si>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</si>
  <si>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</si>
  <si>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</si>
  <si>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</si>
  <si>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</si>
  <si>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</si>
  <si>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</si>
  <si>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</si>
  <si>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</si>
  <si>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</si>
  <si>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</si>
  <si>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</si>
  <si>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</si>
  <si>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</si>
  <si>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</si>
  <si>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</si>
  <si>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</si>
  <si>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</si>
  <si>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</si>
  <si>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</si>
  <si>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</si>
  <si>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</si>
  <si>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</si>
  <si>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</si>
  <si>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</si>
  <si>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</si>
  <si>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</si>
  <si>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</si>
  <si>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</si>
  <si>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</si>
  <si>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</si>
  <si>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</si>
  <si>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</si>
  <si>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</si>
  <si>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</si>
  <si>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</si>
  <si>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</si>
  <si>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</si>
  <si>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</si>
  <si>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</si>
  <si>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</si>
  <si>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</si>
  <si>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</si>
  <si>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</si>
  <si>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</si>
  <si>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</si>
  <si>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</si>
  <si>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</si>
  <si>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</si>
  <si>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</si>
  <si>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</si>
  <si>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</si>
  <si>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</si>
  <si>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</si>
  <si>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</si>
  <si>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</si>
  <si>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</si>
  <si>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</si>
  <si>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</si>
  <si>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</si>
  <si>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</si>
  <si>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</si>
  <si>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</si>
  <si>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</si>
  <si>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</si>
  <si>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</si>
  <si>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</si>
  <si>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</si>
  <si>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</si>
  <si>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</si>
  <si>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</si>
  <si>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</si>
  <si>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</si>
  <si>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</si>
  <si>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</si>
  <si>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</si>
  <si>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</si>
  <si>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</si>
  <si>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</si>
  <si>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</si>
  <si>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</si>
  <si>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</si>
  <si>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</si>
  <si>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</si>
  <si>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</si>
  <si>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</si>
  <si>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</si>
  <si>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</si>
  <si>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</si>
  <si>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</si>
  <si>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</si>
  <si>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</si>
  <si>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</si>
  <si>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</si>
  <si>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</si>
  <si>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</si>
  <si>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</si>
  <si>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</si>
  <si>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</si>
  <si>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</si>
  <si>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</si>
  <si>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</si>
  <si>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</si>
  <si>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</si>
  <si>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</si>
  <si>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</si>
  <si>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</si>
  <si>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</si>
  <si>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</si>
  <si>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</si>
  <si>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</si>
  <si>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</si>
  <si>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</si>
  <si>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</si>
  <si>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</si>
  <si>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</si>
  <si>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</si>
  <si>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</si>
  <si>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</si>
  <si>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</si>
  <si>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</si>
  <si>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</si>
  <si>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</si>
  <si>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</si>
  <si>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</si>
  <si>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</si>
  <si>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</si>
  <si>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</si>
  <si>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</si>
  <si>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</si>
  <si>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</si>
  <si>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</si>
  <si>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</si>
  <si>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</si>
  <si>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</si>
  <si>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</si>
  <si>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</si>
  <si>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</si>
  <si>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</si>
  <si>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</si>
  <si>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</si>
  <si>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</si>
  <si>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</si>
  <si>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</si>
  <si>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</si>
  <si>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</si>
  <si>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</si>
  <si>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</si>
  <si>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</si>
  <si>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</si>
  <si>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</si>
  <si>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</si>
  <si>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</si>
  <si>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</si>
  <si>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</si>
  <si>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</si>
  <si>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</si>
  <si>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</si>
  <si>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</si>
  <si>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</si>
  <si>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</si>
  <si>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</si>
  <si>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</si>
  <si>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</si>
  <si>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</si>
  <si>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</si>
  <si>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</si>
  <si>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</si>
  <si>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</si>
  <si>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</si>
  <si>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</si>
  <si>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</si>
  <si>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</si>
  <si>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</si>
  <si>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</si>
  <si>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</si>
  <si>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</si>
  <si>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</si>
  <si>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</si>
  <si>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</si>
  <si>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</si>
  <si>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</si>
  <si>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</si>
  <si>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</si>
  <si>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</si>
  <si>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</si>
  <si>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</si>
  <si>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</si>
  <si>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</si>
  <si>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</si>
  <si>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</si>
  <si>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</si>
  <si>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</si>
  <si>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</si>
  <si>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</si>
  <si>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</si>
  <si>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</si>
  <si>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</si>
  <si>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</si>
  <si>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</si>
  <si>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</si>
  <si>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</si>
  <si>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</si>
  <si>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</si>
  <si>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</si>
  <si>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</si>
  <si>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</si>
  <si>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</si>
  <si>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</si>
  <si>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</si>
  <si>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</si>
  <si>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</si>
  <si>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</si>
  <si>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</si>
  <si>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</si>
  <si>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</si>
  <si>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</si>
  <si>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</si>
  <si>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</si>
  <si>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</si>
  <si>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</si>
  <si>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</si>
  <si>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</si>
  <si>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</si>
  <si>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</si>
  <si>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</si>
  <si>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</si>
  <si>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</si>
  <si>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</si>
  <si>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</si>
  <si>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</si>
  <si>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</si>
  <si>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</si>
  <si>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</si>
  <si>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</si>
  <si>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</si>
  <si>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</si>
  <si>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</si>
  <si>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</si>
  <si>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</si>
  <si>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</si>
  <si>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</si>
  <si>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</si>
  <si>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</si>
  <si>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</si>
  <si>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</si>
  <si>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</si>
  <si>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</si>
  <si>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</si>
  <si>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</si>
  <si>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</si>
  <si>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</si>
  <si>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</si>
  <si>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</si>
  <si>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</si>
  <si>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</si>
  <si>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</si>
  <si>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</si>
  <si>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</si>
  <si>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</si>
  <si>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</si>
  <si>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</si>
  <si>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</si>
  <si>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</si>
  <si>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</si>
  <si>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</si>
  <si>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</si>
  <si>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</si>
  <si>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</si>
  <si>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</si>
  <si>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</si>
  <si>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</si>
  <si>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</si>
  <si>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</si>
  <si>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</si>
  <si>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</si>
  <si>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</si>
  <si>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</si>
  <si>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</si>
  <si>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</si>
  <si>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</si>
  <si>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</si>
  <si>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</si>
  <si>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</si>
  <si>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</si>
  <si>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</si>
  <si>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</si>
  <si>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</si>
  <si>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</si>
  <si>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</si>
  <si>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</si>
  <si>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</si>
  <si>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</si>
  <si>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</si>
  <si>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</si>
  <si>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</si>
  <si>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</si>
  <si>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</si>
  <si>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</si>
  <si>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</si>
  <si>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</si>
  <si>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</si>
  <si>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</si>
  <si>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</si>
  <si>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</si>
  <si>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</si>
  <si>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</si>
  <si>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</si>
  <si>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</si>
  <si>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</si>
  <si>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</si>
  <si>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</si>
  <si>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</si>
  <si>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</si>
  <si>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</si>
  <si>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</si>
  <si>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</si>
  <si>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</si>
  <si>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</si>
  <si>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</si>
  <si>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</si>
  <si>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</si>
  <si>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</si>
  <si>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</si>
  <si>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</si>
  <si>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</si>
  <si>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</si>
  <si>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</si>
  <si>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</si>
  <si>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</si>
  <si>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</si>
  <si>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</si>
  <si>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</si>
  <si>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</si>
  <si>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</si>
  <si>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</si>
  <si>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</si>
  <si>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</si>
  <si>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</si>
  <si>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</si>
  <si>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</si>
  <si>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</si>
  <si>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</si>
  <si>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</si>
  <si>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</si>
  <si>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</si>
  <si>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</si>
  <si>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</si>
  <si>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</si>
  <si>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</si>
  <si>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</si>
  <si>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</si>
  <si>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</si>
  <si>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</si>
  <si>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</si>
  <si>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</si>
  <si>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</si>
  <si>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</si>
  <si>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</si>
  <si>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</si>
  <si>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</si>
  <si>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</si>
  <si>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</si>
  <si>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</si>
  <si>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</si>
  <si>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</si>
  <si>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</si>
  <si>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</si>
  <si>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</si>
  <si>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</si>
  <si>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</si>
  <si>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</si>
  <si>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</si>
  <si>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</si>
  <si>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</si>
  <si>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</si>
  <si>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</si>
  <si>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</si>
  <si>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</si>
  <si>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</si>
  <si>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</si>
  <si>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</si>
  <si>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</si>
  <si>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</si>
  <si>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</si>
  <si>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</si>
  <si>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</si>
  <si>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</si>
  <si>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</si>
  <si>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</si>
  <si>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</si>
  <si>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</si>
  <si>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</si>
  <si>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</si>
  <si>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</si>
  <si>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</si>
  <si>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</si>
  <si>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</si>
  <si>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</si>
  <si>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</si>
  <si>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</si>
  <si>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</si>
  <si>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</si>
  <si>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</si>
  <si>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</si>
  <si>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</si>
  <si>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</si>
  <si>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</si>
  <si>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</si>
  <si>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</si>
  <si>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</si>
  <si>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</si>
  <si>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</si>
  <si>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</si>
  <si>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</si>
  <si>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</si>
  <si>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</si>
  <si>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</si>
  <si>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</si>
  <si>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</si>
  <si>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</si>
  <si>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</si>
  <si>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</si>
  <si>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</si>
  <si>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</si>
  <si>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</si>
  <si>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</si>
  <si>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</si>
  <si>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</si>
  <si>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</si>
  <si>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</si>
  <si>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</si>
  <si>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</si>
  <si>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</si>
  <si>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</si>
  <si>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</si>
  <si>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</si>
  <si>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</si>
  <si>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</si>
  <si>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</si>
  <si>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</si>
  <si>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</si>
  <si>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</si>
  <si>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</si>
  <si>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</si>
  <si>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</si>
  <si>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</si>
  <si>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</si>
  <si>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</si>
  <si>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</si>
  <si>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</si>
  <si>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</si>
  <si>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</si>
  <si>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</si>
  <si>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</si>
  <si>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</si>
  <si>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</si>
  <si>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</si>
  <si>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</si>
  <si>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</si>
  <si>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</si>
  <si>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</si>
  <si>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</si>
  <si>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</si>
  <si>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</si>
  <si>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</si>
  <si>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</si>
  <si>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</si>
  <si>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</si>
  <si>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</si>
  <si>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</si>
  <si>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</si>
  <si>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</si>
  <si>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</si>
  <si>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</si>
  <si>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</si>
  <si>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</si>
  <si>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</si>
  <si>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</si>
  <si>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</si>
  <si>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</si>
  <si>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</si>
  <si>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</si>
  <si>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</si>
  <si>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</si>
  <si>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</si>
  <si>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</si>
  <si>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</si>
  <si>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</si>
  <si>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</si>
  <si>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</si>
  <si>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</si>
  <si>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</si>
  <si>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</si>
  <si>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</si>
  <si>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</si>
  <si>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</si>
  <si>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</si>
  <si>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</si>
  <si>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</si>
  <si>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</si>
  <si>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</si>
  <si>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</si>
  <si>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</si>
  <si>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</si>
  <si>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</si>
  <si>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</si>
  <si>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</si>
  <si>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</si>
  <si>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</si>
  <si>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</si>
  <si>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</si>
  <si>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</si>
  <si>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</si>
  <si>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</si>
  <si>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</si>
  <si>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</si>
  <si>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</si>
  <si>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</si>
  <si>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</si>
  <si>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</si>
  <si>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</si>
  <si>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</si>
  <si>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</si>
  <si>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</si>
  <si>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</si>
  <si>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</si>
  <si>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</si>
  <si>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</si>
  <si>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</si>
  <si>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</si>
  <si>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</si>
  <si>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</si>
  <si>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</si>
  <si>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</si>
  <si>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</si>
  <si>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</si>
  <si>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</si>
  <si>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</si>
  <si>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</si>
  <si>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</si>
  <si>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</si>
  <si>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</si>
  <si>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</si>
  <si>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</si>
  <si>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</si>
  <si>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</si>
  <si>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</si>
  <si>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</si>
  <si>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</si>
  <si>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</si>
  <si>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</si>
  <si>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</si>
  <si>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</si>
  <si>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</si>
  <si>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</si>
  <si>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</si>
  <si>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</si>
  <si>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</si>
  <si>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</si>
  <si>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</si>
  <si>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</si>
  <si>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</si>
  <si>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</si>
  <si>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</si>
  <si>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</si>
  <si>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</si>
  <si>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</si>
  <si>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</si>
  <si>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</si>
  <si>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</si>
  <si>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</si>
  <si>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</si>
  <si>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</si>
  <si>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</si>
  <si>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</si>
  <si>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</si>
  <si>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</si>
  <si>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</si>
  <si>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</si>
  <si>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</si>
  <si>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</si>
  <si>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</si>
  <si>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</si>
  <si>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</si>
  <si>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</si>
  <si>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</si>
  <si>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</si>
  <si>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</si>
  <si>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</si>
  <si>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</si>
  <si>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</si>
  <si>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</si>
  <si>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</si>
  <si>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</si>
  <si>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</si>
  <si>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</si>
  <si>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</si>
  <si>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</si>
  <si>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</si>
  <si>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</si>
  <si>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</si>
  <si>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</si>
  <si>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</si>
  <si>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</si>
  <si>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</si>
  <si>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</si>
  <si>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</si>
  <si>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</si>
  <si>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</si>
  <si>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</si>
  <si>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</si>
  <si>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</si>
  <si>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</si>
  <si>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</si>
  <si>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</si>
  <si>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</si>
  <si>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</si>
  <si>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</si>
  <si>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</si>
  <si>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</si>
  <si>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</si>
  <si>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</si>
  <si>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</si>
  <si>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</si>
  <si>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</si>
  <si>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</si>
  <si>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</si>
  <si>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</si>
  <si>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</si>
  <si>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</si>
  <si>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</si>
  <si>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</si>
  <si>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</si>
  <si>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</si>
  <si>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</si>
  <si>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</si>
  <si>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</si>
  <si>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</si>
  <si>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</si>
  <si>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</si>
  <si>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</si>
  <si>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</si>
  <si>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</si>
  <si>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</si>
  <si>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</si>
  <si>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</si>
  <si>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</si>
  <si>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</si>
  <si>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</si>
  <si>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</si>
  <si>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</si>
  <si>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</si>
  <si>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</si>
  <si>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</si>
  <si>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</si>
  <si>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</si>
  <si>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</si>
  <si>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</si>
  <si>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</si>
  <si>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</si>
  <si>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</si>
  <si>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</si>
  <si>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</si>
  <si>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</si>
  <si>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</si>
  <si>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</si>
  <si>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</si>
  <si>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</si>
  <si>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</si>
  <si>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</si>
  <si>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</si>
  <si>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</si>
  <si>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</si>
  <si>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</si>
  <si>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</si>
  <si>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</si>
  <si>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</si>
  <si>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</si>
  <si>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</si>
  <si>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</si>
  <si>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</si>
  <si>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</si>
  <si>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</si>
  <si>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</si>
  <si>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</si>
  <si>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</si>
  <si>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</si>
  <si>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</si>
  <si>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</si>
  <si>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</si>
  <si>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</si>
  <si>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</si>
  <si>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</si>
  <si>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</si>
  <si>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</si>
  <si>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</si>
  <si>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</si>
  <si>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</si>
  <si>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</si>
  <si>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</si>
  <si>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</si>
  <si>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</si>
  <si>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</si>
  <si>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</si>
  <si>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</si>
  <si>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</si>
  <si>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</si>
  <si>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</si>
  <si>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</si>
  <si>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</si>
  <si>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</si>
  <si>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</si>
  <si>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</si>
  <si>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</si>
  <si>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</si>
  <si>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</si>
  <si>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</si>
  <si>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</si>
  <si>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</si>
  <si>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</si>
  <si>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</si>
  <si>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</si>
  <si>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</si>
  <si>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</si>
  <si>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</si>
  <si>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</si>
  <si>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</si>
  <si>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</si>
  <si>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</si>
  <si>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</si>
  <si>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</si>
  <si>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</si>
  <si>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</si>
  <si>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</si>
  <si>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</si>
  <si>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</si>
  <si>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</si>
  <si>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</si>
  <si>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</si>
  <si>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</si>
  <si>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</si>
  <si>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</si>
  <si>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</si>
  <si>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</si>
  <si>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</si>
  <si>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</si>
  <si>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</si>
  <si>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</si>
  <si>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</si>
  <si>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</si>
  <si>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</si>
  <si>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</si>
  <si>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</si>
  <si>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</si>
  <si>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</si>
  <si>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</si>
  <si>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</si>
  <si>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</si>
  <si>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</si>
  <si>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</si>
  <si>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</si>
  <si>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</si>
  <si>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</si>
  <si>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</si>
  <si>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</si>
  <si>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</si>
  <si>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</si>
  <si>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</si>
  <si>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</si>
  <si>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</si>
  <si>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</si>
  <si>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</si>
  <si>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</si>
  <si>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</si>
  <si>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</si>
  <si>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</si>
  <si>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</si>
  <si>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</si>
  <si>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</si>
  <si>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</si>
  <si>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</si>
  <si>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</si>
  <si>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</si>
  <si>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</si>
  <si>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</si>
  <si>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</si>
  <si>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</si>
  <si>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</si>
  <si>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</si>
  <si>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</si>
  <si>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</si>
  <si>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</si>
  <si>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</si>
  <si>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</si>
  <si>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</si>
  <si>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</si>
  <si>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</si>
  <si>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</si>
  <si>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</si>
  <si>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</si>
  <si>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</si>
  <si>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</si>
  <si>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</si>
  <si>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</si>
  <si>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</si>
  <si>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</si>
  <si>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</si>
  <si>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</si>
  <si>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</si>
  <si>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</si>
  <si>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</si>
  <si>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</si>
  <si>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</si>
  <si>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</si>
  <si>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</si>
  <si>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</si>
  <si>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</si>
  <si>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</si>
  <si>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</si>
  <si>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</si>
  <si>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</si>
  <si>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</si>
  <si>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</si>
  <si>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</si>
  <si>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</si>
  <si>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</si>
  <si>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</si>
  <si>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</si>
  <si>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</si>
  <si>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</si>
  <si>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</si>
  <si>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</si>
  <si>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</si>
  <si>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</si>
  <si>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</si>
  <si>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</si>
  <si>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</si>
  <si>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</si>
  <si>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</si>
  <si>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</si>
  <si>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</si>
  <si>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</si>
  <si>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</si>
  <si>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</si>
  <si>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</si>
  <si>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</si>
  <si>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</si>
  <si>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</si>
  <si>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</si>
  <si>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</si>
  <si>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</si>
  <si>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</si>
  <si>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</si>
  <si>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</si>
  <si>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</si>
  <si>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</si>
  <si>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</si>
  <si>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</si>
  <si>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</si>
  <si>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</si>
  <si>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</si>
  <si>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</si>
  <si>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</si>
  <si>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</si>
  <si>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</si>
  <si>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</si>
  <si>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</si>
  <si>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</si>
  <si>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</si>
  <si>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</si>
  <si>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</si>
  <si>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</si>
  <si>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</si>
  <si>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</si>
  <si>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</si>
  <si>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</si>
  <si>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</si>
  <si>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</si>
  <si>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</si>
  <si>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</si>
  <si>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</si>
  <si>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</si>
  <si>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</si>
  <si>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</si>
  <si>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</si>
  <si>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</si>
  <si>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</si>
  <si>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</si>
  <si>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</si>
  <si>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</si>
  <si>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</si>
  <si>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</si>
  <si>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</si>
  <si>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</si>
  <si>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</si>
  <si>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</si>
  <si>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</si>
  <si>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</si>
  <si>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</si>
  <si>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</si>
  <si>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</si>
  <si>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</si>
  <si>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</si>
  <si>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</si>
  <si>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</si>
  <si>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</si>
  <si>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</si>
  <si>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</si>
  <si>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</si>
  <si>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</si>
  <si>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</si>
  <si>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</si>
  <si>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</si>
  <si>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</si>
  <si>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</si>
  <si>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</si>
  <si>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</si>
  <si>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</si>
  <si>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</si>
  <si>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</si>
  <si>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</si>
  <si>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</si>
  <si>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</si>
  <si>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</si>
  <si>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</si>
  <si>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</si>
  <si>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</si>
  <si>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</si>
  <si>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</si>
  <si>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</si>
  <si>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</si>
  <si>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</si>
  <si>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</si>
  <si>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</si>
  <si>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</si>
  <si>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</si>
  <si>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</si>
  <si>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</si>
  <si>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</si>
  <si>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</si>
  <si>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</si>
  <si>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</si>
  <si>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</si>
  <si>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</si>
  <si>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</si>
  <si>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</si>
  <si>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</si>
  <si>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</si>
  <si>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</si>
  <si>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</si>
  <si>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</si>
  <si>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</si>
  <si>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</si>
  <si>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</si>
  <si>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</si>
  <si>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</si>
  <si>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</si>
  <si>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</si>
  <si>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</si>
  <si>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</si>
  <si>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</si>
  <si>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</si>
  <si>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</si>
  <si>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</si>
  <si>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</si>
  <si>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</si>
  <si>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</si>
  <si>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</si>
  <si>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</si>
  <si>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</si>
  <si>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</si>
  <si>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</si>
  <si>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</si>
  <si>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</si>
  <si>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</si>
  <si>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</si>
  <si>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</si>
  <si>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</si>
  <si>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</si>
  <si>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</si>
  <si>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</si>
  <si>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</si>
  <si>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</si>
  <si>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</si>
  <si>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</si>
  <si>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</si>
  <si>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</si>
  <si>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</si>
  <si>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</si>
  <si>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</si>
  <si>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</si>
  <si>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</si>
  <si>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</si>
  <si>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</si>
  <si>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</si>
  <si>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</si>
  <si>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</si>
  <si>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</si>
  <si>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</si>
  <si>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</si>
  <si>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</si>
  <si>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</si>
  <si>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</si>
  <si>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</si>
  <si>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</si>
  <si>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</si>
  <si>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</si>
  <si>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</si>
  <si>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</si>
  <si>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</si>
  <si>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</si>
  <si>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</si>
  <si>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</si>
  <si>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</si>
  <si>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</si>
  <si>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</si>
  <si>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</si>
  <si>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</si>
  <si>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</si>
  <si>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</si>
  <si>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</si>
  <si>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</si>
  <si>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</si>
  <si>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</si>
  <si>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</si>
  <si>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</si>
  <si>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</si>
  <si>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</si>
  <si>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</si>
  <si>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</si>
  <si>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</si>
  <si>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</si>
  <si>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</si>
  <si>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</si>
  <si>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</si>
  <si>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</si>
  <si>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</si>
  <si>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</si>
  <si>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</si>
  <si>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</si>
  <si>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</si>
  <si>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</si>
  <si>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</si>
  <si>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</si>
  <si>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</si>
  <si>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</si>
  <si>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</si>
  <si>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</si>
  <si>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</si>
  <si>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</si>
  <si>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</si>
  <si>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</si>
  <si>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</si>
  <si>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</si>
  <si>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</si>
  <si>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</si>
  <si>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</si>
  <si>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</si>
  <si>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</si>
  <si>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</si>
  <si>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</si>
  <si>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</si>
  <si>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</si>
  <si>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</si>
  <si>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</si>
  <si>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</si>
  <si>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</si>
  <si>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</si>
  <si>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</si>
  <si>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</si>
  <si>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</si>
  <si>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</si>
  <si>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</si>
  <si>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</si>
  <si>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</si>
  <si>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</si>
  <si>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</si>
  <si>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</si>
  <si>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</si>
  <si>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</si>
  <si>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</si>
  <si>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</si>
  <si>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</si>
  <si>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</si>
  <si>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</si>
  <si>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</si>
  <si>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</si>
  <si>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</si>
  <si>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</si>
  <si>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</si>
  <si>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</si>
  <si>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</si>
  <si>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</si>
  <si>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</si>
  <si>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</si>
  <si>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</si>
  <si>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</si>
  <si>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</si>
  <si>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</si>
  <si>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</si>
  <si>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</si>
  <si>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</si>
  <si>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</si>
  <si>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</si>
  <si>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</si>
  <si>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</si>
  <si>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</si>
  <si>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</si>
  <si>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</si>
  <si>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</si>
  <si>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</si>
  <si>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</si>
  <si>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</si>
  <si>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</si>
  <si>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</si>
  <si>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</si>
  <si>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</si>
  <si>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</si>
  <si>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</si>
  <si>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</si>
  <si>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</si>
  <si>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</si>
  <si>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</si>
  <si>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</si>
  <si>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</si>
  <si>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</si>
  <si>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</si>
  <si>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</si>
  <si>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</si>
  <si>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</si>
  <si>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</si>
  <si>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</si>
  <si>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</si>
  <si>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</si>
  <si>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</si>
  <si>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</si>
  <si>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</si>
  <si>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</si>
  <si>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</si>
  <si>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</si>
  <si>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</si>
  <si>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</si>
  <si>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</si>
  <si>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</si>
  <si>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</si>
  <si>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</si>
  <si>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</si>
  <si>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</si>
  <si>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</si>
  <si>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</si>
  <si>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</si>
  <si>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</si>
  <si>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</si>
  <si>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</si>
  <si>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</si>
  <si>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</si>
  <si>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</si>
  <si>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</si>
  <si>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</si>
  <si>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</si>
  <si>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</si>
  <si>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</si>
  <si>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</si>
  <si>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</si>
  <si>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</si>
  <si>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</si>
  <si>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</si>
  <si>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</si>
  <si>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</si>
  <si>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</si>
  <si>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</si>
  <si>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</si>
  <si>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</si>
  <si>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</si>
  <si>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</si>
  <si>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</si>
  <si>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</si>
  <si>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</si>
  <si>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</si>
  <si>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</si>
  <si>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</si>
  <si>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</si>
  <si>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</si>
  <si>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</si>
  <si>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</si>
  <si>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</si>
  <si>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</si>
  <si>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</si>
  <si>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</si>
  <si>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</si>
  <si>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</si>
  <si>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</si>
  <si>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</si>
  <si>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</si>
  <si>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</si>
  <si>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</si>
  <si>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</si>
  <si>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</si>
  <si>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</si>
  <si>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</si>
  <si>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</si>
  <si>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</si>
  <si>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</si>
  <si>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</si>
  <si>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</si>
  <si>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</si>
  <si>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</si>
  <si>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</si>
  <si>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</si>
  <si>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</si>
  <si>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</si>
  <si>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</si>
  <si>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</si>
  <si>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</si>
  <si>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</si>
  <si>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</si>
  <si>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</si>
  <si>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</si>
  <si>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</si>
  <si>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</si>
  <si>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</si>
  <si>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</si>
  <si>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</si>
  <si>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</si>
  <si>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</si>
  <si>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</si>
  <si>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</si>
  <si>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</si>
  <si>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</si>
  <si>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</si>
  <si>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</si>
  <si>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</si>
  <si>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</si>
  <si>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</si>
  <si>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</si>
  <si>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</si>
  <si>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</si>
  <si>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</si>
  <si>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</si>
  <si>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</si>
  <si>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</si>
  <si>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</si>
  <si>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</si>
  <si>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</si>
  <si>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</si>
  <si>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</si>
  <si>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</si>
  <si>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</si>
  <si>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</si>
  <si>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</si>
  <si>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</si>
  <si>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</si>
  <si>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</si>
  <si>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</si>
  <si>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</si>
  <si>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</si>
  <si>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</si>
  <si>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</si>
  <si>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</si>
  <si>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</si>
  <si>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</si>
  <si>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</si>
  <si>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</si>
  <si>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</si>
  <si>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</si>
  <si>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</si>
  <si>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</si>
  <si>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</si>
  <si>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</si>
  <si>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</si>
  <si>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</si>
  <si>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</si>
  <si>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</si>
  <si>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</si>
  <si>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</si>
  <si>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</si>
  <si>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</si>
  <si>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</si>
  <si>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</si>
  <si>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</si>
  <si>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</si>
  <si>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</si>
  <si>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</si>
  <si>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</si>
  <si>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</si>
  <si>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</si>
  <si>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</si>
  <si>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</si>
  <si>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</si>
  <si>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</si>
  <si>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</si>
  <si>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</si>
  <si>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</si>
  <si>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</si>
  <si>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</si>
  <si>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</si>
  <si>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</si>
  <si>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</si>
  <si>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</si>
  <si>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</si>
  <si>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</si>
  <si>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</si>
  <si>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</si>
  <si>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</si>
  <si>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</si>
  <si>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</si>
  <si>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</si>
  <si>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</si>
  <si>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</si>
  <si>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</si>
  <si>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</si>
  <si>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</si>
  <si>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</si>
  <si>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</si>
  <si>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</si>
  <si>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</si>
  <si>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</si>
  <si>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</si>
  <si>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</si>
  <si>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</si>
  <si>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</si>
  <si>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</si>
  <si>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</si>
  <si>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</si>
  <si>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</si>
  <si>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</si>
  <si>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</si>
  <si>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</si>
  <si>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</si>
  <si>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</si>
  <si>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</si>
  <si>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</si>
  <si>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</si>
  <si>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</si>
  <si>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</si>
  <si>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</si>
  <si>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</si>
  <si>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</si>
  <si>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</si>
  <si>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</si>
  <si>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</si>
  <si>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</si>
  <si>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</si>
  <si>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</si>
  <si>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</si>
  <si>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</si>
  <si>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</si>
  <si>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</si>
  <si>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</si>
  <si>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</si>
  <si>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</si>
  <si>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</si>
  <si>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</si>
  <si>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</si>
  <si>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</si>
  <si>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</si>
  <si>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</si>
  <si>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</si>
  <si>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</si>
  <si>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</si>
  <si>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</si>
  <si>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</si>
  <si>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</si>
  <si>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</si>
  <si>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</si>
  <si>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</si>
  <si>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</si>
  <si>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</si>
  <si>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</si>
  <si>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</si>
  <si>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</si>
  <si>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</si>
  <si>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</si>
  <si>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</si>
  <si>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</si>
  <si>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</si>
  <si>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</si>
  <si>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</si>
  <si>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</si>
  <si>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</si>
  <si>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</si>
  <si>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</si>
  <si>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</si>
  <si>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</si>
  <si>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</si>
  <si>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</si>
  <si>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</si>
  <si>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</si>
  <si>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</si>
  <si>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</si>
  <si>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</si>
  <si>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</si>
  <si>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</si>
  <si>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</si>
  <si>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</si>
  <si>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</si>
  <si>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</si>
  <si>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</si>
  <si>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</si>
  <si>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</si>
  <si>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</si>
  <si>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</si>
  <si>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</si>
  <si>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</si>
  <si>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</si>
  <si>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</si>
  <si>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</si>
  <si>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</si>
  <si>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</si>
  <si>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</si>
  <si>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</si>
  <si>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</si>
  <si>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</si>
  <si>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</si>
  <si>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</si>
  <si>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</si>
  <si>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</si>
  <si>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</si>
  <si>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</si>
  <si>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</si>
  <si>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</si>
  <si>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</si>
  <si>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</si>
  <si>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</si>
  <si>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</si>
  <si>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</si>
  <si>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</si>
  <si>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</si>
  <si>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</si>
  <si>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</si>
  <si>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</si>
  <si>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</si>
  <si>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</si>
  <si>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</si>
  <si>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</si>
  <si>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</si>
  <si>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</si>
  <si>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</si>
  <si>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</si>
  <si>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</si>
  <si>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</si>
  <si>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</si>
  <si>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</si>
  <si>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</si>
  <si>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</si>
  <si>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</si>
  <si>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</si>
  <si>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</si>
  <si>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</si>
  <si>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</si>
  <si>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</si>
  <si>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</si>
  <si>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</si>
  <si>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</si>
  <si>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</si>
  <si>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</si>
  <si>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</si>
  <si>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</si>
  <si>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</si>
  <si>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</si>
  <si>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</si>
  <si>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</si>
  <si>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</si>
  <si>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</si>
  <si>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</si>
  <si>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</si>
  <si>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</si>
  <si>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</si>
  <si>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</si>
  <si>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</si>
  <si>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</si>
  <si>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</si>
  <si>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</si>
  <si>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</si>
  <si>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</si>
  <si>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</si>
  <si>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</si>
  <si>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</si>
  <si>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</si>
  <si>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</si>
  <si>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</si>
  <si>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</si>
  <si>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</si>
  <si>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</si>
  <si>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</si>
  <si>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</si>
  <si>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</si>
  <si>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</si>
  <si>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</si>
  <si>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</si>
  <si>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</si>
  <si>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</si>
  <si>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</si>
  <si>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</si>
  <si>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</si>
  <si>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</si>
  <si>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</si>
  <si>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</si>
  <si>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</si>
  <si>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</si>
  <si>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</si>
  <si>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</si>
  <si>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</si>
  <si>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</si>
  <si>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</si>
  <si>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</si>
  <si>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</si>
  <si>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</si>
  <si>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</si>
  <si>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</si>
  <si>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</si>
  <si>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</si>
  <si>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</si>
  <si>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</si>
  <si>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</si>
  <si>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</si>
  <si>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</si>
  <si>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</si>
  <si>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</si>
  <si>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</si>
  <si>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</si>
  <si>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</si>
  <si>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</si>
  <si>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</si>
  <si>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</si>
  <si>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</si>
  <si>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</si>
  <si>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</si>
  <si>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</si>
  <si>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</si>
  <si>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</si>
  <si>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</si>
  <si>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</si>
  <si>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</si>
  <si>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</si>
  <si>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</si>
  <si>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</si>
  <si>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</si>
  <si>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</si>
  <si>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</si>
  <si>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</si>
  <si>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</si>
  <si>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</si>
  <si>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</si>
  <si>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</si>
  <si>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</si>
  <si>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</si>
  <si>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</si>
  <si>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</si>
  <si>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</si>
  <si>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</si>
  <si>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</si>
  <si>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</si>
  <si>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</si>
  <si>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</si>
  <si>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</si>
  <si>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</si>
  <si>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</si>
  <si>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</si>
  <si>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</si>
  <si>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</si>
  <si>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</si>
  <si>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</si>
  <si>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</si>
  <si>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</si>
  <si>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</si>
  <si>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</si>
  <si>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</si>
  <si>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</si>
  <si>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</si>
  <si>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</si>
  <si>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</si>
  <si>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</si>
  <si>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</si>
  <si>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</si>
  <si>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</si>
  <si>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</si>
  <si>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</si>
  <si>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</si>
  <si>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</si>
  <si>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</si>
  <si>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</si>
  <si>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</si>
  <si>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</si>
  <si>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</si>
  <si>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</si>
  <si>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</si>
  <si>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</si>
  <si>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</si>
  <si>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</si>
  <si>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</si>
  <si>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</si>
  <si>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</si>
  <si>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</si>
  <si>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</si>
  <si>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</si>
  <si>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</si>
  <si>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</si>
  <si>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</si>
  <si>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</si>
  <si>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</si>
  <si>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</si>
  <si>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</si>
  <si>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</si>
  <si>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</si>
  <si>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</si>
  <si>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</si>
  <si>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</si>
  <si>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</si>
  <si>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</si>
  <si>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</si>
  <si>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</si>
  <si>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</si>
  <si>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</si>
  <si>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</si>
  <si>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</si>
  <si>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</si>
  <si>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</si>
  <si>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</si>
  <si>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</si>
  <si>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</si>
  <si>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</si>
  <si>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</si>
  <si>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</si>
  <si>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</si>
  <si>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</si>
  <si>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</si>
  <si>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</si>
  <si>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</si>
  <si>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</si>
  <si>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</si>
  <si>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</si>
  <si>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</si>
  <si>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</si>
  <si>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</si>
  <si>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</si>
  <si>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</si>
  <si>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</si>
  <si>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</si>
  <si>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</si>
  <si>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</si>
  <si>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</si>
  <si>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</si>
  <si>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</si>
  <si>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</si>
  <si>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</si>
  <si>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</si>
  <si>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</si>
  <si>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</si>
  <si>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</si>
  <si>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</si>
  <si>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</si>
  <si>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</si>
  <si>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</si>
  <si>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</si>
  <si>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</si>
  <si>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</si>
  <si>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</si>
  <si>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</si>
  <si>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</si>
  <si>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</si>
  <si>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</si>
  <si>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</si>
  <si>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</si>
  <si>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</si>
  <si>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</si>
  <si>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</si>
  <si>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</si>
  <si>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</si>
  <si>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</si>
  <si>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</si>
  <si>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</si>
  <si>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</si>
  <si>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</si>
  <si>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</si>
  <si>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</si>
  <si>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</si>
  <si>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</si>
  <si>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</si>
  <si>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</si>
  <si>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</si>
  <si>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</si>
  <si>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</si>
  <si>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</si>
  <si>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</si>
  <si>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</si>
  <si>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</si>
  <si>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</si>
  <si>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</si>
  <si>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</si>
  <si>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</si>
  <si>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</si>
  <si>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</si>
  <si>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</si>
  <si>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</si>
  <si>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</si>
  <si>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</si>
  <si>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</si>
  <si>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</si>
  <si>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</si>
  <si>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</si>
  <si>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</si>
  <si>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</si>
  <si>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</si>
  <si>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</si>
  <si>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</si>
  <si>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</si>
  <si>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</si>
  <si>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</si>
  <si>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</si>
  <si>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</si>
  <si>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</si>
  <si>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</si>
  <si>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</si>
  <si>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</si>
  <si>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</si>
  <si>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</si>
  <si>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</si>
  <si>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</si>
  <si>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</si>
  <si>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</si>
  <si>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</si>
  <si>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</si>
  <si>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</si>
  <si>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</si>
  <si>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</si>
  <si>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</si>
  <si>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</si>
  <si>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</si>
  <si>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</si>
  <si>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</si>
  <si>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</si>
  <si>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</si>
  <si>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</si>
  <si>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</si>
  <si>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</si>
  <si>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</si>
  <si>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</si>
  <si>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</si>
  <si>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</si>
  <si>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</si>
  <si>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</si>
  <si>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</si>
  <si>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</si>
  <si>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</si>
  <si>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</si>
  <si>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</si>
  <si>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</si>
  <si>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</si>
  <si>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</si>
  <si>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</si>
  <si>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</si>
  <si>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</si>
  <si>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</si>
  <si>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</si>
  <si>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</si>
  <si>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</si>
  <si>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</si>
  <si>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</si>
  <si>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</si>
  <si>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</si>
  <si>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</si>
  <si>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</si>
  <si>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</si>
  <si>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</si>
  <si>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</si>
  <si>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</si>
  <si>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</si>
  <si>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</si>
  <si>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</si>
  <si>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</si>
  <si>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</si>
  <si>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</si>
  <si>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</si>
  <si>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</si>
  <si>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</si>
  <si>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</si>
  <si>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</si>
  <si>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</si>
  <si>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</si>
  <si>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</si>
  <si>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</si>
  <si>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</si>
  <si>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</si>
  <si>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</si>
  <si>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</si>
  <si>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</si>
  <si>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</si>
  <si>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</si>
  <si>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</si>
  <si>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</si>
  <si>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</si>
  <si>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</si>
  <si>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</si>
  <si>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</si>
  <si>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</si>
  <si>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</si>
  <si>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</si>
  <si>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</si>
  <si>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</si>
  <si>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</si>
  <si>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</si>
  <si>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</si>
  <si>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</si>
  <si>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</si>
  <si>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</si>
  <si>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</si>
  <si>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</si>
  <si>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</si>
  <si>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</si>
  <si>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</si>
  <si>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</si>
  <si>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</si>
  <si>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</si>
  <si>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</si>
  <si>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</si>
  <si>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</si>
  <si>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</si>
  <si>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</si>
  <si>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</si>
  <si>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</si>
  <si>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</si>
  <si>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</si>
  <si>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</si>
  <si>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</si>
  <si>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</si>
  <si>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</si>
  <si>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</si>
  <si>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</si>
  <si>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</si>
  <si>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</si>
  <si>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</si>
  <si>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</si>
  <si>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</si>
  <si>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</si>
  <si>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</si>
  <si>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</si>
  <si>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</si>
  <si>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</si>
  <si>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</si>
  <si>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</si>
  <si>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</si>
  <si>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</si>
  <si>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</si>
  <si>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</si>
  <si>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</si>
  <si>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</si>
  <si>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</si>
  <si>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</si>
  <si>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</si>
  <si>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</si>
  <si>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</si>
  <si>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</si>
  <si>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</si>
  <si>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</si>
  <si>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</si>
  <si>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</si>
  <si>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</si>
  <si>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</si>
  <si>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</si>
  <si>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</si>
  <si>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</si>
  <si>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</si>
  <si>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</si>
  <si>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</si>
  <si>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</si>
  <si>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</si>
  <si>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</si>
  <si>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</si>
  <si>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</si>
  <si>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</si>
  <si>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</si>
  <si>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</si>
  <si>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</si>
  <si>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</si>
  <si>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</si>
  <si>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</si>
  <si>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</si>
  <si>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</si>
  <si>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</si>
  <si>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</si>
  <si>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</si>
  <si>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</si>
  <si>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</si>
  <si>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</si>
  <si>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</si>
  <si>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</si>
  <si>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</si>
  <si>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</si>
  <si>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</si>
  <si>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</si>
  <si>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</si>
  <si>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</si>
  <si>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</si>
  <si>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</si>
  <si>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</si>
  <si>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</si>
  <si>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</si>
  <si>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</si>
  <si>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</si>
  <si>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</si>
  <si>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</si>
  <si>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</si>
  <si>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</si>
  <si>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</si>
  <si>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</si>
  <si>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</si>
  <si>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</si>
  <si>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</si>
  <si>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</si>
  <si>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</si>
  <si>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</si>
  <si>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</si>
  <si>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</si>
  <si>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</si>
  <si>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</si>
  <si>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</si>
  <si>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</si>
  <si>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</si>
  <si>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</si>
  <si>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</si>
  <si>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</si>
  <si>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</si>
  <si>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</si>
  <si>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</si>
  <si>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</si>
  <si>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</si>
  <si>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</si>
  <si>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</si>
  <si>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</si>
  <si>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</si>
  <si>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</si>
  <si>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</si>
  <si>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</si>
  <si>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</si>
  <si>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</si>
  <si>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</si>
  <si>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</si>
  <si>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</si>
  <si>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</si>
  <si>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</si>
  <si>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</si>
  <si>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</si>
  <si>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</si>
  <si>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</si>
  <si>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</si>
  <si>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</si>
  <si>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</si>
  <si>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</si>
  <si>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</si>
  <si>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</si>
  <si>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</si>
  <si>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</si>
  <si>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</si>
  <si>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</si>
  <si>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</si>
  <si>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</si>
  <si>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</si>
  <si>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</si>
  <si>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</si>
  <si>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</si>
  <si>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</si>
  <si>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</si>
  <si>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</si>
  <si>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</si>
  <si>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</si>
  <si>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</si>
  <si>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</si>
  <si>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</si>
  <si>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</si>
  <si>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</si>
  <si>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</si>
  <si>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</si>
  <si>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</si>
  <si>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</si>
  <si>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</si>
  <si>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</si>
  <si>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</si>
  <si>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</si>
  <si>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</si>
  <si>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</si>
  <si>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</si>
  <si>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</si>
  <si>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</si>
  <si>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</si>
  <si>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</si>
  <si>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</si>
  <si>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</si>
  <si>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</si>
  <si>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</si>
  <si>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</si>
  <si>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</si>
  <si>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</si>
  <si>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</si>
  <si>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</si>
  <si>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</si>
  <si>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</si>
  <si>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</si>
  <si>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</si>
  <si>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</si>
  <si>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</si>
  <si>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</si>
  <si>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</si>
  <si>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</si>
  <si>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</si>
  <si>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</si>
  <si>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</si>
  <si>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</si>
  <si>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</si>
  <si>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</si>
  <si>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</si>
  <si>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</si>
  <si>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</si>
  <si>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</si>
  <si>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</si>
  <si>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</si>
  <si>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</si>
  <si>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</si>
  <si>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</si>
  <si>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</si>
  <si>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</si>
  <si>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</si>
  <si>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</si>
  <si>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</si>
  <si>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</si>
  <si>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</si>
  <si>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</si>
  <si>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</si>
  <si>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</si>
  <si>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</si>
  <si>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</si>
  <si>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</si>
  <si>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</si>
  <si>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</si>
  <si>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</si>
  <si>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</si>
  <si>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</si>
  <si>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</si>
  <si>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</si>
  <si>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</si>
  <si>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</si>
  <si>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</si>
  <si>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</si>
  <si>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</si>
  <si>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</si>
  <si>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</si>
  <si>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</si>
  <si>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</si>
  <si>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</si>
  <si>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</si>
  <si>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</si>
  <si>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</si>
  <si>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</si>
  <si>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</si>
  <si>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</si>
  <si>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</si>
  <si>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</si>
  <si>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</si>
  <si>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</si>
  <si>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</si>
  <si>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</si>
  <si>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</si>
  <si>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</si>
  <si>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</si>
  <si>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</si>
  <si>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</si>
  <si>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</si>
  <si>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</si>
  <si>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</si>
  <si>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</si>
  <si>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</si>
  <si>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</si>
  <si>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</si>
  <si>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</si>
  <si>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</si>
  <si>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</si>
  <si>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</si>
  <si>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</si>
  <si>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</si>
  <si>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</si>
  <si>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</si>
  <si>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</si>
  <si>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</si>
  <si>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</si>
  <si>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</si>
  <si>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</si>
  <si>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</si>
  <si>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</si>
  <si>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</si>
  <si>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</si>
  <si>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</si>
  <si>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</si>
  <si>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</si>
  <si>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</si>
  <si>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</si>
  <si>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</si>
  <si>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</si>
  <si>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</si>
  <si>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</si>
  <si>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</si>
  <si>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</si>
  <si>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</si>
  <si>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</si>
  <si>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</si>
  <si>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</si>
  <si>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</si>
  <si>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</si>
  <si>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</si>
  <si>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</si>
  <si>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</si>
  <si>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</si>
  <si>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</si>
  <si>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</si>
  <si>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</si>
  <si>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</si>
  <si>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</si>
  <si>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</si>
  <si>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</si>
  <si>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</si>
  <si>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</si>
  <si>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</si>
  <si>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</si>
  <si>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</si>
  <si>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</si>
  <si>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</si>
  <si>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</si>
  <si>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</si>
  <si>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</si>
  <si>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</si>
  <si>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</si>
  <si>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</si>
  <si>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</si>
  <si>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</si>
  <si>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</si>
  <si>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</si>
  <si>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</si>
  <si>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</si>
  <si>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</si>
  <si>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</si>
  <si>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</si>
  <si>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</si>
  <si>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</si>
  <si>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</si>
  <si>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</si>
  <si>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</si>
  <si>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</si>
  <si>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</si>
  <si>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</si>
  <si>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</si>
  <si>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</si>
  <si>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</si>
  <si>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</si>
  <si>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</si>
  <si>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</si>
  <si>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</si>
  <si>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</si>
  <si>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</si>
  <si>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</si>
  <si>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</si>
  <si>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</si>
  <si>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</si>
  <si>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</si>
  <si>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</si>
  <si>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</si>
  <si>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</si>
  <si>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</si>
  <si>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</si>
  <si>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</si>
  <si>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</si>
  <si>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</si>
  <si>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</si>
  <si>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</si>
  <si>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</si>
  <si>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</si>
  <si>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</si>
  <si>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</si>
  <si>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</si>
  <si>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</si>
  <si>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</si>
  <si>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</si>
  <si>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</si>
  <si>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</si>
  <si>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</si>
  <si>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</si>
  <si>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</si>
  <si>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</si>
  <si>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</si>
  <si>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</si>
  <si>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</si>
  <si>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</si>
  <si>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</si>
  <si>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</si>
  <si>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</si>
  <si>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</si>
  <si>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</si>
  <si>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</si>
  <si>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</si>
  <si>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</si>
  <si>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</si>
  <si>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</si>
  <si>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</si>
  <si>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</si>
  <si>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</si>
  <si>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</si>
  <si>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</si>
  <si>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</si>
  <si>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</si>
  <si>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</si>
  <si>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</si>
  <si>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</si>
  <si>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</si>
  <si>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</si>
  <si>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</si>
  <si>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</si>
  <si>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</si>
  <si>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</si>
  <si>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</si>
  <si>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</si>
  <si>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</si>
  <si>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</si>
  <si>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</si>
  <si>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</si>
  <si>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</si>
  <si>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</si>
  <si>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</si>
  <si>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</si>
  <si>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</si>
  <si>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</si>
  <si>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</si>
  <si>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</si>
  <si>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</si>
  <si>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</si>
  <si>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</si>
  <si>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</si>
  <si>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</si>
  <si>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</si>
  <si>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</si>
  <si>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</si>
  <si>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</si>
  <si>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</si>
  <si>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</si>
  <si>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</si>
  <si>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</si>
  <si>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</si>
  <si>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</si>
  <si>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</si>
  <si>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</si>
  <si>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</si>
  <si>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</si>
  <si>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</si>
  <si>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</si>
  <si>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</si>
  <si>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</si>
  <si>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</si>
  <si>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</si>
  <si>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</si>
  <si>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</si>
  <si>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</si>
  <si>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</si>
  <si>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</si>
  <si>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</si>
  <si>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</si>
  <si>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</si>
  <si>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</si>
  <si>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</si>
  <si>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</si>
  <si>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</si>
  <si>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</si>
  <si>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</si>
  <si>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</si>
  <si>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</si>
  <si>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</si>
  <si>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</si>
  <si>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</si>
  <si>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</si>
  <si>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</si>
  <si>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</si>
  <si>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</si>
  <si>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</si>
  <si>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</si>
  <si>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</si>
  <si>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</si>
  <si>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</si>
  <si>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</si>
  <si>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</si>
  <si>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</si>
  <si>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</si>
  <si>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</si>
  <si>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</si>
  <si>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</si>
  <si>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</si>
  <si>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</si>
  <si>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</si>
  <si>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</si>
  <si>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</si>
  <si>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</si>
  <si>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</si>
  <si>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</si>
  <si>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</si>
  <si>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</si>
  <si>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</si>
  <si>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</si>
  <si>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</si>
  <si>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</si>
  <si>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</si>
  <si>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</si>
  <si>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</si>
  <si>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</si>
  <si>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</si>
  <si>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</si>
  <si>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</si>
  <si>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</si>
  <si>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</si>
  <si>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</si>
  <si>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</si>
  <si>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</si>
  <si>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</si>
  <si>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</si>
  <si>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</si>
  <si>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</si>
  <si>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</si>
  <si>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</si>
  <si>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</si>
  <si>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</si>
  <si>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</si>
  <si>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</si>
  <si>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</si>
  <si>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</si>
  <si>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</si>
  <si>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</si>
  <si>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</si>
  <si>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</si>
  <si>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</si>
  <si>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</si>
  <si>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</si>
  <si>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</si>
  <si>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</si>
  <si>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</si>
  <si>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</si>
  <si>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</si>
  <si>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</si>
  <si>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</si>
  <si>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</si>
  <si>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</si>
  <si>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</si>
  <si>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</si>
  <si>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</si>
  <si>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</si>
  <si>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</si>
  <si>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</si>
  <si>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</si>
  <si>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</si>
  <si>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</si>
  <si>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</si>
  <si>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</si>
  <si>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</si>
  <si>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</si>
  <si>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</si>
  <si>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</si>
  <si>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</si>
  <si>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</si>
  <si>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</si>
  <si>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</si>
  <si>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</si>
  <si>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</si>
  <si>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</si>
  <si>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</si>
  <si>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</si>
  <si>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</si>
  <si>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</si>
  <si>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</si>
  <si>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</si>
  <si>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</si>
  <si>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</si>
  <si>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</si>
  <si>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</si>
  <si>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</si>
  <si>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</si>
  <si>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</si>
  <si>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</si>
  <si>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</si>
  <si>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</si>
  <si>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</si>
  <si>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</si>
  <si>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</si>
  <si>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</si>
  <si>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</si>
  <si>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</si>
  <si>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</si>
  <si>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</si>
  <si>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</si>
  <si>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</si>
  <si>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</si>
  <si>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</si>
  <si>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</si>
  <si>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</si>
  <si>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</si>
  <si>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</si>
  <si>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</si>
  <si>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</si>
  <si>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</si>
  <si>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</si>
  <si>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</si>
  <si>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</si>
  <si>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</si>
  <si>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</si>
  <si>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</si>
  <si>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</si>
  <si>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</si>
  <si>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</si>
  <si>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</si>
  <si>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</si>
  <si>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</si>
  <si>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</si>
  <si>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</si>
  <si>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</si>
  <si>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</si>
  <si>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</si>
  <si>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</si>
  <si>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</si>
  <si>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</si>
  <si>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</si>
  <si>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</si>
  <si>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</si>
  <si>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</si>
  <si>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</si>
  <si>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</si>
  <si>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</si>
  <si>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</si>
  <si>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</si>
  <si>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</si>
  <si>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</si>
  <si>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</si>
  <si>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</si>
  <si>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</si>
  <si>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</si>
  <si>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</si>
  <si>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</si>
  <si>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</si>
  <si>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</si>
  <si>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</si>
  <si>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</si>
  <si>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</si>
  <si>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</si>
  <si>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</si>
  <si>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</si>
  <si>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</si>
  <si>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</si>
  <si>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</si>
  <si>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</si>
  <si>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</si>
  <si>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</si>
  <si>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</si>
  <si>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</si>
  <si>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</si>
  <si>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</si>
  <si>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</si>
  <si>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</si>
  <si>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</si>
  <si>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</si>
  <si>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</si>
  <si>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</si>
  <si>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</si>
  <si>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</si>
  <si>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</si>
  <si>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</si>
  <si>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</si>
  <si>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</si>
  <si>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</si>
  <si>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</si>
  <si>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</si>
  <si>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</si>
  <si>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</si>
  <si>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</si>
  <si>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</si>
  <si>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</si>
  <si>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</si>
  <si>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</si>
  <si>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</si>
  <si>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</si>
  <si>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</si>
  <si>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</si>
  <si>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</si>
  <si>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</si>
  <si>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</si>
  <si>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</si>
  <si>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</si>
  <si>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</si>
  <si>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</si>
  <si>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</si>
  <si>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</si>
  <si>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</si>
  <si>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</si>
  <si>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</si>
  <si>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</si>
  <si>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</si>
  <si>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</si>
  <si>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</si>
  <si>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</si>
  <si>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</si>
  <si>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</si>
  <si>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</si>
  <si>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</si>
  <si>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</si>
  <si>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</si>
  <si>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</si>
  <si>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</si>
  <si>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</si>
  <si>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</si>
  <si>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</si>
  <si>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</si>
  <si>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</si>
  <si>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</si>
  <si>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</si>
  <si>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</si>
  <si>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</si>
  <si>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</si>
  <si>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</si>
  <si>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</si>
  <si>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</si>
  <si>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</si>
  <si>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</si>
  <si>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</si>
  <si>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</si>
  <si>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</si>
  <si>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</si>
  <si>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</si>
  <si>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</si>
  <si>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</si>
  <si>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</si>
  <si>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</si>
  <si>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</si>
  <si>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</si>
  <si>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</si>
  <si>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</si>
  <si>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</si>
  <si>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</si>
  <si>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</si>
  <si>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</si>
  <si>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</si>
  <si>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</si>
  <si>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</si>
  <si>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</si>
  <si>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</si>
  <si>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</si>
  <si>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</si>
  <si>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</si>
  <si>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</si>
  <si>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</si>
  <si>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</si>
  <si>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</si>
  <si>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</si>
  <si>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</si>
  <si>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</si>
  <si>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</si>
  <si>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</si>
  <si>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</si>
  <si>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</si>
  <si>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</si>
  <si>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</si>
  <si>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</si>
  <si>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</si>
  <si>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</si>
  <si>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</si>
  <si>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</si>
  <si>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</si>
  <si>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</si>
  <si>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</si>
  <si>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</si>
  <si>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</si>
  <si>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</si>
  <si>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</si>
  <si>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</si>
  <si>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</si>
  <si>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</si>
  <si>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</si>
  <si>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</si>
  <si>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</si>
  <si>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</si>
  <si>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</si>
  <si>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</si>
  <si>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</si>
  <si>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</si>
  <si>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</si>
  <si>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</si>
  <si>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</si>
  <si>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</si>
  <si>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</si>
  <si>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</si>
  <si>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</si>
  <si>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</si>
  <si>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</si>
  <si>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</si>
  <si>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</si>
  <si>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</si>
  <si>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</si>
  <si>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</si>
  <si>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</si>
  <si>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</si>
  <si>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</si>
  <si>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</si>
  <si>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</si>
  <si>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</si>
  <si>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</si>
  <si>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</si>
  <si>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</si>
  <si>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</si>
  <si>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</si>
  <si>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</si>
  <si>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</si>
  <si>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</si>
  <si>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</si>
  <si>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</si>
  <si>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</si>
  <si>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</si>
  <si>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</si>
  <si>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</si>
  <si>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</si>
  <si>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</si>
  <si>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</si>
  <si>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</si>
  <si>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</si>
  <si>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</si>
  <si>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</si>
  <si>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</si>
  <si>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</si>
  <si>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</si>
  <si>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</si>
  <si>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</si>
  <si>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</si>
  <si>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</si>
  <si>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</si>
  <si>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</si>
  <si>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</si>
  <si>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</si>
  <si>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</si>
  <si>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</si>
  <si>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</si>
  <si>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</si>
  <si>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</si>
  <si>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</si>
  <si>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</si>
  <si>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</si>
  <si>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</si>
  <si>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</si>
  <si>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</si>
  <si>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</si>
  <si>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</si>
  <si>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</si>
  <si>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</si>
  <si>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</si>
  <si>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</si>
  <si>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</si>
  <si>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</si>
  <si>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</si>
  <si>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</si>
  <si>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</si>
  <si>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</si>
  <si>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</si>
  <si>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</si>
  <si>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</si>
  <si>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</si>
  <si>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</si>
  <si>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</si>
  <si>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</si>
  <si>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</si>
  <si>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</si>
  <si>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</si>
  <si>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</si>
  <si>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</si>
  <si>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</si>
  <si>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</si>
  <si>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</si>
  <si>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</si>
  <si>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</si>
  <si>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</si>
  <si>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</si>
  <si>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</si>
  <si>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</si>
  <si>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</si>
  <si>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</si>
  <si>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</si>
  <si>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</si>
  <si>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</si>
  <si>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</si>
  <si>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</si>
  <si>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</si>
  <si>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</si>
  <si>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</si>
  <si>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</si>
  <si>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</si>
  <si>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</si>
  <si>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</si>
  <si>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</si>
  <si>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</si>
  <si>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</si>
  <si>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</si>
  <si>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</si>
  <si>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</si>
  <si>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</si>
  <si>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</si>
  <si>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</si>
  <si>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</si>
  <si>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</si>
  <si>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</si>
  <si>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</si>
  <si>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</si>
  <si>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</si>
  <si>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</si>
  <si>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</si>
  <si>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</si>
  <si>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</si>
  <si>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</si>
  <si>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</si>
  <si>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</si>
  <si>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</si>
  <si>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</si>
  <si>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</si>
  <si>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</si>
  <si>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</si>
  <si>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</si>
  <si>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</si>
  <si>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</si>
  <si>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</si>
  <si>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</si>
  <si>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</si>
  <si>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</si>
  <si>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</si>
  <si>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</si>
  <si>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</si>
  <si>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</si>
  <si>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</si>
  <si>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</si>
  <si>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</si>
  <si>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</si>
  <si>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</si>
  <si>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</si>
  <si>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</si>
  <si>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</si>
  <si>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</si>
  <si>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</si>
  <si>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</si>
  <si>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</si>
  <si>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</si>
  <si>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</si>
  <si>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</si>
  <si>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</si>
  <si>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</si>
  <si>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</si>
  <si>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</si>
  <si>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</si>
  <si>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</si>
  <si>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</si>
  <si>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</si>
  <si>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</si>
  <si>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</si>
  <si>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</si>
  <si>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</si>
  <si>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</si>
  <si>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</si>
  <si>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</si>
  <si>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</si>
  <si>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</si>
  <si>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</si>
  <si>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</si>
  <si>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</si>
  <si>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</si>
  <si>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</si>
  <si>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</si>
  <si>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</si>
  <si>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</si>
  <si>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</si>
  <si>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</si>
  <si>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</si>
  <si>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</si>
  <si>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</si>
  <si>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</si>
  <si>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</si>
  <si>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</si>
  <si>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</si>
  <si>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</si>
  <si>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</si>
  <si>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</si>
  <si>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</si>
  <si>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</si>
  <si>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</si>
  <si>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</si>
  <si>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</si>
  <si>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</si>
  <si>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</si>
  <si>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</si>
  <si>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</si>
  <si>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</si>
  <si>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</si>
  <si>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</si>
  <si>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</si>
  <si>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</si>
  <si>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</si>
  <si>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</si>
  <si>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</si>
  <si>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</si>
  <si>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</si>
  <si>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</si>
  <si>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</si>
  <si>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</si>
  <si>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</si>
  <si>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</si>
  <si>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</si>
  <si>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</si>
  <si>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</si>
  <si>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</si>
  <si>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</si>
  <si>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</si>
  <si>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</si>
  <si>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</si>
  <si>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</si>
  <si>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</si>
  <si>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</si>
  <si>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</si>
  <si>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</si>
  <si>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</si>
  <si>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</si>
  <si>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</si>
  <si>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</si>
  <si>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</si>
  <si>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</si>
  <si>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</si>
  <si>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</si>
  <si>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</si>
  <si>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</si>
  <si>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</si>
  <si>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</si>
  <si>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</si>
  <si>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</si>
  <si>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</si>
  <si>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</si>
  <si>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</si>
  <si>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</si>
  <si>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</si>
  <si>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</si>
  <si>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</si>
  <si>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</si>
  <si>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</si>
  <si>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</si>
  <si>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</si>
  <si>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</si>
  <si>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</si>
  <si>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</si>
  <si>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</si>
  <si>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</si>
  <si>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</si>
  <si>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</si>
  <si>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</si>
  <si>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</si>
  <si>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</si>
  <si>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</si>
  <si>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</si>
  <si>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</si>
  <si>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</si>
  <si>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</si>
  <si>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</si>
  <si>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</si>
  <si>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</si>
  <si>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</si>
  <si>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</si>
  <si>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</si>
  <si>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</si>
  <si>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</si>
  <si>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</si>
  <si>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</si>
  <si>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</si>
  <si>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</si>
  <si>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</si>
  <si>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</si>
  <si>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</si>
  <si>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</si>
  <si>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</si>
  <si>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</si>
  <si>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</si>
  <si>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</si>
  <si>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</si>
  <si>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</si>
  <si>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</si>
  <si>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</si>
  <si>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</si>
  <si>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</si>
  <si>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</si>
  <si>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</si>
  <si>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</si>
  <si>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</si>
  <si>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</si>
  <si>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</si>
  <si>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</si>
  <si>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</si>
  <si>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</si>
  <si>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</si>
  <si>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</si>
  <si>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</si>
  <si>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</si>
  <si>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</si>
  <si>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</si>
  <si>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</si>
  <si>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</si>
  <si>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</si>
  <si>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</si>
  <si>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</si>
  <si>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</si>
  <si>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</si>
  <si>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</si>
  <si>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</si>
  <si>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</si>
  <si>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</si>
  <si>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</si>
  <si>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</si>
  <si>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</si>
  <si>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</si>
  <si>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</si>
  <si>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</si>
  <si>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</si>
  <si>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</si>
  <si>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</si>
  <si>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</si>
  <si>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</si>
  <si>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</si>
  <si>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</si>
  <si>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</si>
  <si>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</si>
  <si>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</si>
  <si>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</si>
  <si>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</si>
  <si>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</si>
  <si>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</si>
  <si>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</si>
  <si>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</si>
  <si>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</si>
  <si>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</si>
  <si>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</si>
  <si>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</si>
  <si>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</si>
  <si>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</si>
  <si>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</si>
  <si>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</si>
  <si>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</si>
  <si>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</si>
  <si>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</si>
  <si>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</si>
  <si>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</si>
  <si>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</si>
  <si>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</si>
  <si>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</si>
  <si>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</si>
  <si>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</si>
  <si>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</si>
  <si>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</si>
  <si>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</si>
  <si>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</si>
  <si>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</si>
  <si>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</si>
  <si>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</si>
  <si>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</si>
  <si>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</si>
  <si>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</si>
  <si>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</si>
  <si>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</si>
  <si>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</si>
  <si>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</si>
  <si>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</si>
  <si>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</si>
  <si>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</si>
  <si>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</si>
  <si>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</si>
  <si>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</si>
  <si>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</si>
  <si>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</si>
  <si>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</si>
  <si>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</si>
  <si>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</si>
  <si>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</si>
  <si>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</si>
  <si>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</si>
  <si>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</si>
  <si>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</si>
  <si>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</si>
  <si>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</si>
  <si>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</si>
  <si>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</si>
  <si>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</si>
  <si>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</si>
  <si>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</si>
  <si>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</si>
  <si>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</si>
  <si>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</si>
  <si>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</si>
  <si>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</si>
  <si>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</si>
  <si>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</si>
  <si>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</si>
  <si>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</si>
  <si>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</si>
  <si>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</si>
  <si>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</si>
  <si>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</si>
  <si>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</si>
  <si>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</si>
  <si>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</si>
  <si>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</si>
  <si>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</si>
  <si>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</si>
  <si>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</si>
  <si>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</si>
  <si>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</si>
  <si>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</si>
  <si>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</si>
  <si>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</si>
  <si>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</si>
  <si>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</si>
  <si>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</si>
  <si>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</si>
  <si>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</si>
  <si>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</si>
  <si>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</si>
  <si>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</si>
  <si>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</si>
  <si>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</si>
  <si>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</si>
  <si>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</si>
  <si>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</si>
  <si>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</si>
  <si>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</si>
  <si>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</si>
  <si>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</si>
  <si>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</si>
  <si>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</si>
  <si>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</si>
  <si>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</si>
  <si>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</si>
  <si>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</si>
  <si>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</si>
  <si>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</si>
  <si>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</si>
  <si>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</si>
  <si>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</si>
  <si>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</si>
  <si>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</si>
  <si>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</si>
  <si>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</si>
  <si>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</si>
  <si>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</si>
  <si>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</si>
  <si>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</si>
  <si>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</si>
  <si>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</si>
  <si>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</si>
  <si>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</si>
  <si>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</si>
  <si>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</si>
  <si>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</si>
  <si>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</si>
  <si>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</si>
  <si>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</si>
  <si>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</si>
  <si>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</si>
  <si>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</si>
  <si>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</si>
  <si>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</si>
  <si>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</si>
  <si>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</si>
  <si>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</si>
  <si>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</si>
  <si>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</si>
  <si>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</si>
  <si>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</si>
  <si>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</si>
  <si>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</si>
  <si>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</si>
  <si>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</si>
  <si>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</si>
  <si>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</si>
  <si>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</si>
  <si>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</si>
  <si>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</si>
  <si>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</si>
  <si>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</si>
  <si>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</si>
  <si>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</si>
  <si>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</si>
  <si>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</si>
  <si>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</si>
  <si>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</si>
  <si>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</si>
  <si>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</si>
  <si>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</si>
  <si>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</si>
  <si>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</si>
  <si>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</si>
  <si>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</si>
  <si>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</si>
  <si>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</si>
  <si>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</si>
  <si>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</si>
  <si>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</si>
  <si>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</si>
  <si>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</si>
  <si>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</si>
  <si>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</si>
  <si>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</si>
  <si>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</si>
  <si>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</si>
  <si>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</si>
  <si>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</si>
  <si>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</si>
  <si>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</si>
  <si>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</si>
  <si>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</si>
  <si>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</si>
  <si>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</si>
  <si>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</si>
  <si>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</si>
  <si>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</si>
  <si>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</si>
  <si>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</si>
  <si>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</si>
  <si>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</si>
  <si>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</si>
  <si>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</si>
  <si>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</si>
  <si>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</si>
  <si>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</si>
  <si>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</si>
  <si>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</si>
  <si>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</si>
  <si>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</si>
  <si>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</si>
  <si>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</si>
  <si>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</si>
  <si>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</si>
  <si>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</si>
  <si>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</si>
  <si>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</si>
  <si>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</si>
  <si>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</si>
  <si>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</si>
  <si>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</si>
  <si>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</si>
  <si>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</si>
  <si>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</si>
  <si>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</si>
  <si>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</si>
  <si>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</si>
  <si>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</si>
  <si>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</si>
  <si>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</si>
  <si>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</si>
  <si>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</si>
  <si>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</si>
  <si>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</si>
  <si>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</si>
  <si>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</si>
  <si>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</si>
  <si>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</si>
  <si>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</si>
  <si>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</si>
  <si>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</si>
  <si>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</si>
  <si>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</si>
  <si>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</si>
  <si>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</si>
  <si>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</si>
  <si>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</si>
  <si>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</si>
  <si>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</si>
  <si>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</si>
  <si>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</si>
  <si>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</si>
  <si>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</si>
  <si>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</si>
  <si>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</si>
  <si>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</si>
  <si>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</si>
  <si>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</si>
  <si>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</si>
  <si>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</si>
  <si>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</si>
  <si>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</si>
  <si>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</si>
  <si>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</si>
  <si>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</si>
  <si>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</si>
  <si>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</si>
  <si>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</si>
  <si>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</si>
  <si>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</si>
  <si>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</si>
  <si>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</si>
  <si>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</si>
  <si>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</si>
  <si>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</si>
  <si>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</si>
  <si>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</si>
  <si>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</si>
  <si>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</si>
  <si>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</si>
  <si>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</si>
  <si>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</si>
  <si>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</si>
  <si>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</si>
  <si>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</si>
  <si>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</si>
  <si>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</si>
  <si>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</si>
  <si>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</si>
  <si>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</si>
  <si>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</si>
  <si>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</si>
  <si>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</si>
  <si>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</si>
  <si>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</si>
  <si>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</si>
  <si>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</si>
  <si>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</si>
  <si>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</si>
  <si>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</si>
  <si>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</si>
  <si>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</si>
  <si>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</si>
  <si>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</si>
  <si>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</si>
  <si>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</si>
  <si>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</si>
  <si>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</si>
  <si>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</si>
  <si>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</si>
  <si>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</si>
  <si>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</si>
  <si>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</si>
  <si>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</si>
  <si>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</si>
  <si>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</si>
  <si>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</si>
  <si>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</si>
  <si>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</si>
  <si>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</si>
  <si>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</si>
  <si>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</si>
  <si>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</si>
  <si>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</si>
  <si>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</si>
  <si>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</si>
  <si>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</si>
  <si>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</si>
  <si>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</si>
  <si>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</si>
  <si>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</si>
  <si>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</si>
  <si>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</si>
  <si>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</si>
  <si>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</si>
  <si>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</si>
  <si>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</si>
  <si>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</si>
  <si>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</si>
  <si>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</si>
  <si>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</si>
  <si>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</si>
  <si>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</si>
  <si>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</si>
  <si>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</si>
  <si>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</si>
  <si>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</si>
  <si>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</si>
  <si>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</si>
  <si>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</si>
  <si>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</si>
  <si>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</si>
  <si>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</si>
  <si>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</si>
  <si>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</si>
  <si>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</si>
  <si>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</si>
  <si>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</si>
  <si>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</si>
  <si>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</si>
  <si>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</si>
  <si>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</si>
  <si>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</si>
  <si>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</si>
  <si>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</si>
  <si>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</si>
  <si>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</si>
  <si>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</si>
  <si>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</si>
  <si>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</si>
  <si>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</si>
  <si>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</si>
  <si>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</si>
  <si>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</si>
  <si>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</si>
  <si>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</si>
  <si>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</si>
  <si>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</si>
  <si>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</si>
  <si>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</si>
  <si>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</si>
  <si>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</si>
  <si>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</si>
  <si>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</si>
  <si>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</si>
  <si>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</si>
  <si>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</si>
  <si>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</si>
  <si>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</si>
  <si>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</si>
  <si>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</si>
  <si>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</si>
  <si>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</si>
  <si>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</si>
  <si>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</si>
  <si>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</si>
  <si>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</si>
  <si>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</si>
  <si>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</si>
  <si>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</si>
  <si>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</si>
  <si>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</si>
  <si>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</si>
  <si>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</si>
  <si>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</si>
  <si>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</si>
  <si>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</si>
  <si>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</si>
  <si>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</si>
  <si>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</si>
  <si>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</si>
  <si>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</si>
  <si>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</si>
  <si>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</si>
  <si>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</si>
  <si>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</si>
  <si>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</si>
  <si>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</si>
  <si>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</si>
  <si>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</si>
  <si>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</si>
  <si>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</si>
  <si>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</si>
  <si>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</si>
  <si>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</si>
  <si>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</si>
  <si>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</si>
  <si>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</si>
  <si>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</si>
  <si>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</si>
  <si>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</si>
  <si>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</si>
  <si>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</si>
  <si>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</si>
  <si>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</si>
  <si>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</si>
  <si>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</si>
  <si>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</si>
  <si>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</si>
  <si>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</si>
  <si>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</si>
  <si>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</si>
  <si>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</si>
  <si>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</si>
  <si>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</si>
  <si>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</si>
  <si>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</si>
  <si>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</si>
  <si>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</si>
  <si>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</si>
  <si>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</si>
  <si>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</si>
  <si>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</si>
  <si>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</si>
  <si>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</si>
  <si>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</si>
  <si>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</si>
  <si>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</si>
  <si>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</si>
  <si>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</si>
  <si>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</si>
  <si>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</si>
  <si>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</si>
  <si>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</si>
  <si>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</si>
  <si>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</si>
  <si>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</si>
  <si>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</si>
  <si>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</si>
  <si>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</si>
  <si>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</si>
  <si>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</si>
  <si>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</si>
  <si>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</si>
  <si>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</si>
  <si>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</si>
  <si>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</si>
  <si>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</si>
  <si>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</si>
  <si>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</si>
  <si>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</si>
  <si>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</si>
  <si>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</si>
  <si>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</si>
  <si>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</si>
  <si>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</si>
  <si>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</si>
  <si>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</si>
  <si>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</si>
  <si>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</si>
  <si>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</si>
  <si>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</si>
  <si>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</si>
  <si>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</si>
  <si>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</si>
  <si>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</si>
  <si>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</si>
  <si>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</si>
  <si>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</si>
  <si>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</si>
  <si>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</si>
  <si>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</si>
  <si>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</si>
  <si>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</si>
  <si>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</si>
  <si>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</si>
  <si>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</si>
  <si>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</si>
  <si>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</si>
  <si>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</si>
  <si>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</si>
  <si>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</si>
  <si>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</si>
  <si>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</si>
  <si>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</si>
  <si>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</si>
  <si>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</si>
  <si>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</si>
  <si>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</si>
  <si>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</si>
  <si>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</si>
  <si>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</si>
  <si>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</si>
  <si>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</si>
  <si>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</si>
  <si>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</si>
  <si>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</si>
  <si>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</si>
  <si>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</si>
  <si>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</si>
  <si>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</si>
  <si>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</si>
  <si>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</si>
  <si>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</si>
  <si>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</si>
  <si>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</si>
  <si>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</si>
  <si>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</si>
  <si>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</si>
  <si>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</si>
  <si>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</si>
  <si>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</si>
  <si>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</si>
  <si>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</si>
  <si>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</si>
  <si>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</si>
  <si>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</si>
  <si>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</si>
  <si>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</si>
  <si>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</si>
  <si>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</si>
  <si>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</si>
  <si>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</si>
  <si>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</si>
  <si>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</si>
  <si>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</si>
  <si>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</si>
  <si>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</si>
  <si>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</si>
  <si>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</si>
  <si>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</si>
  <si>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</si>
  <si>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</si>
  <si>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</si>
  <si>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</si>
  <si>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</si>
  <si>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</si>
  <si>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</si>
  <si>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</si>
  <si>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</si>
  <si>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</si>
  <si>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</si>
  <si>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</si>
  <si>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</si>
  <si>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</si>
  <si>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</si>
  <si>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</si>
  <si>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</si>
  <si>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</si>
  <si>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</si>
  <si>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</si>
  <si>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</si>
  <si>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</si>
  <si>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</si>
  <si>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</si>
  <si>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</si>
  <si>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</si>
  <si>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</si>
  <si>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</si>
  <si>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</si>
  <si>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</si>
  <si>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</si>
  <si>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</si>
  <si>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</si>
  <si>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</si>
  <si>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</si>
  <si>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</si>
  <si>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</si>
  <si>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</si>
  <si>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</si>
  <si>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</si>
  <si>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</si>
  <si>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</si>
  <si>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</si>
  <si>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</si>
  <si>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</si>
  <si>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</si>
  <si>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</si>
  <si>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</si>
  <si>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</si>
  <si>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</si>
  <si>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</si>
  <si>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</si>
  <si>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</si>
  <si>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</si>
  <si>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</si>
  <si>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</si>
  <si>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</si>
  <si>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</si>
  <si>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</si>
  <si>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</si>
  <si>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</si>
  <si>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</si>
  <si>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</si>
  <si>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</si>
  <si>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</si>
  <si>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</si>
  <si>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</si>
  <si>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</si>
  <si>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</si>
  <si>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</si>
  <si>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</si>
  <si>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</si>
  <si>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</si>
  <si>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</si>
  <si>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</si>
  <si>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</si>
  <si>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</si>
  <si>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</si>
  <si>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</si>
  <si>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</si>
  <si>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</si>
  <si>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</si>
  <si>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</si>
  <si>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</si>
  <si>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</si>
  <si>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</si>
  <si>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</si>
  <si>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</si>
  <si>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</si>
  <si>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</si>
  <si>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</si>
  <si>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</si>
  <si>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</si>
  <si>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</si>
  <si>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</si>
  <si>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</si>
  <si>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</si>
  <si>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</si>
  <si>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</si>
  <si>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</si>
  <si>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</si>
  <si>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</si>
  <si>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</si>
  <si>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</si>
  <si>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</si>
  <si>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</si>
  <si>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</si>
  <si>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</si>
  <si>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</si>
  <si>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</si>
  <si>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</si>
  <si>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</si>
  <si>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</si>
  <si>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</si>
  <si>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</si>
  <si>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</si>
  <si>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</si>
  <si>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</si>
  <si>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</si>
  <si>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</si>
  <si>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</si>
  <si>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</si>
  <si>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</si>
  <si>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</si>
  <si>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</si>
  <si>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</si>
  <si>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</si>
  <si>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</si>
  <si>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</si>
  <si>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</si>
  <si>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</si>
  <si>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</si>
  <si>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</si>
  <si>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</si>
  <si>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</si>
  <si>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</si>
  <si>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</si>
  <si>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</si>
  <si>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</si>
  <si>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</si>
  <si>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</si>
  <si>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</si>
  <si>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</si>
  <si>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</si>
  <si>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</si>
  <si>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</si>
  <si>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</si>
  <si>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</si>
  <si>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</si>
  <si>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</si>
  <si>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</si>
  <si>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</si>
  <si>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</si>
  <si>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</si>
  <si>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</si>
  <si>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</si>
  <si>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</si>
  <si>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</si>
  <si>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</si>
  <si>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</si>
  <si>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</si>
  <si>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</si>
  <si>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</si>
  <si>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</si>
  <si>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</si>
  <si>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</si>
  <si>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</si>
  <si>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</si>
  <si>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</si>
  <si>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</si>
  <si>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</si>
  <si>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</si>
  <si>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</si>
  <si>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</si>
  <si>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</si>
  <si>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</si>
  <si>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</si>
  <si>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</si>
  <si>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</si>
  <si>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</si>
  <si>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</si>
  <si>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</si>
  <si>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</si>
  <si>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</si>
  <si>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</si>
  <si>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</si>
  <si>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</si>
  <si>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</si>
  <si>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</si>
  <si>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</si>
  <si>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</si>
  <si>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</si>
  <si>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</si>
  <si>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</si>
  <si>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</si>
  <si>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</si>
  <si>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</si>
  <si>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</si>
  <si>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</si>
  <si>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</si>
  <si>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</si>
  <si>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</si>
  <si>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</si>
  <si>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</si>
  <si>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</si>
  <si>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</si>
  <si>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</si>
  <si>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</si>
  <si>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</si>
  <si>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</si>
  <si>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</si>
  <si>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</si>
  <si>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</si>
  <si>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</si>
  <si>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</si>
  <si>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</si>
  <si>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</si>
  <si>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</si>
  <si>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</si>
  <si>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</si>
  <si>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</si>
  <si>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</si>
  <si>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</si>
  <si>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</si>
  <si>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</si>
  <si>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</si>
  <si>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</si>
  <si>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</si>
  <si>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</si>
  <si>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</si>
  <si>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</si>
  <si>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</si>
  <si>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</si>
  <si>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</si>
  <si>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</si>
  <si>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</si>
  <si>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</si>
  <si>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</si>
  <si>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</si>
  <si>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</si>
  <si>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</si>
  <si>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</si>
  <si>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</si>
  <si>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</si>
  <si>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</si>
  <si>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</si>
  <si>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</si>
  <si>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</si>
  <si>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</si>
  <si>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</si>
  <si>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</si>
  <si>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</si>
  <si>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</si>
  <si>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</si>
  <si>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</si>
  <si>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</si>
  <si>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</si>
  <si>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</si>
  <si>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</si>
  <si>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</si>
  <si>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</si>
  <si>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</si>
  <si>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</si>
  <si>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</si>
  <si>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</si>
  <si>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</si>
  <si>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</si>
  <si>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</si>
  <si>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</si>
  <si>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</si>
  <si>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</si>
  <si>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</si>
  <si>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</si>
  <si>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</si>
  <si>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</si>
  <si>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</si>
  <si>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</si>
  <si>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</si>
  <si>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</si>
  <si>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</si>
  <si>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</si>
  <si>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</si>
  <si>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</si>
  <si>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</si>
  <si>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</si>
  <si>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</si>
  <si>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</si>
  <si>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</si>
  <si>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</si>
  <si>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</si>
  <si>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</si>
  <si>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</si>
  <si>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</si>
  <si>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</si>
  <si>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</si>
  <si>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</si>
  <si>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</si>
  <si>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</si>
  <si>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</si>
  <si>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</si>
  <si>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</si>
  <si>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</si>
  <si>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</si>
  <si>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</si>
  <si>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</si>
  <si>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</si>
  <si>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</si>
  <si>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</si>
  <si>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</si>
  <si>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</si>
  <si>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</si>
  <si>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</si>
  <si>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</si>
  <si>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</si>
  <si>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</si>
  <si>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</si>
  <si>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</si>
  <si>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</si>
  <si>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</si>
  <si>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</si>
  <si>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</si>
  <si>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</si>
  <si>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</si>
  <si>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</si>
  <si>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</si>
  <si>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</si>
  <si>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</si>
  <si>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</si>
  <si>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</si>
  <si>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</si>
  <si>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</si>
  <si>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</si>
  <si>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</si>
  <si>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</si>
  <si>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</si>
  <si>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</si>
  <si>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</si>
  <si>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</si>
  <si>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</si>
  <si>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</si>
  <si>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</si>
  <si>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</si>
  <si>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</si>
  <si>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</si>
  <si>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</si>
  <si>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</si>
  <si>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</si>
  <si>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</si>
  <si>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</si>
  <si>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</si>
  <si>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</si>
  <si>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</si>
  <si>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</si>
  <si>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</si>
  <si>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</si>
  <si>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</si>
  <si>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</si>
  <si>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</si>
  <si>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</si>
  <si>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</si>
  <si>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</si>
  <si>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</si>
  <si>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</si>
  <si>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</si>
  <si>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</si>
  <si>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</si>
  <si>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</si>
  <si>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</si>
  <si>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</si>
  <si>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</si>
  <si>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</si>
  <si>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</si>
  <si>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</si>
  <si>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</si>
  <si>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</si>
  <si>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</si>
  <si>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</si>
  <si>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</si>
  <si>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</si>
  <si>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</si>
  <si>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</si>
  <si>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</si>
  <si>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</si>
  <si>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</si>
  <si>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</si>
  <si>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</si>
  <si>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</si>
  <si>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</si>
  <si>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</si>
  <si>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</si>
  <si>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</si>
  <si>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</si>
  <si>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</si>
  <si>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</si>
  <si>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</si>
  <si>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</si>
  <si>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</si>
  <si>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</si>
  <si>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</si>
  <si>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</si>
  <si>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</si>
  <si>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</si>
  <si>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</si>
  <si>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</si>
  <si>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</si>
  <si>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</si>
  <si>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</si>
  <si>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</si>
  <si>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</si>
  <si>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</si>
  <si>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</si>
  <si>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</si>
  <si>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</si>
  <si>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</si>
  <si>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</si>
  <si>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</si>
  <si>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</si>
  <si>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</si>
  <si>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</si>
  <si>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</si>
  <si>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</si>
  <si>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</si>
  <si>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</si>
  <si>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</si>
  <si>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</si>
  <si>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</si>
  <si>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</si>
  <si>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</si>
  <si>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</si>
  <si>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</si>
  <si>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</si>
  <si>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</si>
  <si>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</si>
  <si>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</si>
  <si>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</si>
  <si>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</si>
  <si>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</si>
  <si>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</si>
  <si>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</si>
  <si>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</si>
  <si>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</si>
  <si>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</si>
  <si>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</si>
  <si>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</si>
  <si>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</si>
  <si>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</si>
  <si>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</si>
  <si>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</si>
  <si>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</si>
  <si>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</si>
  <si>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</si>
  <si>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</si>
  <si>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</si>
  <si>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</si>
  <si>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</si>
  <si>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</si>
  <si>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</si>
  <si>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</si>
  <si>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</si>
  <si>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</si>
  <si>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</si>
  <si>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</si>
  <si>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</si>
  <si>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</si>
  <si>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</si>
  <si>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</si>
  <si>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</si>
  <si>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</si>
  <si>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</si>
  <si>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</si>
  <si>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</si>
  <si>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</si>
  <si>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</si>
  <si>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</si>
  <si>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</si>
  <si>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</si>
  <si>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</si>
  <si>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</si>
  <si>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</si>
  <si>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</si>
  <si>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</si>
  <si>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</si>
  <si>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</si>
  <si>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</si>
  <si>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</si>
  <si>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</si>
  <si>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</si>
  <si>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</si>
  <si>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</si>
  <si>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</si>
  <si>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</si>
  <si>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</si>
  <si>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</si>
  <si>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</si>
  <si>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</si>
  <si>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</si>
  <si>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</si>
  <si>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</si>
  <si>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</si>
  <si>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</si>
  <si>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</si>
  <si>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</si>
  <si>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</si>
  <si>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</si>
  <si>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</si>
  <si>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</si>
  <si>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</si>
  <si>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</si>
  <si>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</si>
  <si>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</si>
  <si>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</si>
  <si>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</si>
  <si>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</si>
  <si>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</si>
  <si>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</si>
  <si>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</si>
  <si>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</si>
  <si>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</si>
  <si>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</si>
  <si>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</si>
  <si>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</si>
  <si>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</si>
  <si>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</si>
  <si>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</si>
  <si>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</si>
  <si>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</si>
  <si>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</si>
  <si>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</si>
  <si>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</si>
  <si>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</si>
  <si>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</si>
  <si>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</si>
  <si>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</si>
  <si>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</si>
  <si>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</si>
  <si>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</si>
  <si>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</si>
  <si>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</si>
  <si>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</si>
  <si>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</si>
  <si>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</si>
  <si>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</si>
  <si>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</si>
  <si>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</si>
  <si>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</si>
  <si>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</si>
  <si>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</si>
  <si>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</si>
  <si>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</si>
  <si>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</si>
  <si>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</si>
  <si>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</si>
  <si>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</si>
  <si>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</si>
  <si>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</si>
  <si>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</si>
  <si>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</si>
  <si>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</si>
  <si>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</si>
  <si>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</si>
  <si>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</si>
  <si>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</si>
  <si>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</si>
  <si>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</si>
  <si>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</si>
  <si>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</si>
  <si>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</si>
  <si>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</si>
  <si>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</si>
  <si>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</si>
  <si>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</si>
  <si>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</si>
  <si>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</si>
  <si>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</si>
  <si>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</si>
  <si>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</si>
  <si>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</si>
  <si>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</si>
  <si>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</si>
  <si>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</si>
  <si>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</si>
  <si>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</si>
  <si>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</si>
  <si>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</si>
  <si>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</si>
  <si>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</si>
  <si>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</si>
  <si>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</si>
  <si>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</si>
  <si>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</si>
  <si>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</si>
  <si>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</si>
  <si>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</si>
  <si>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</si>
  <si>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</si>
  <si>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</si>
  <si>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</si>
  <si>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</si>
  <si>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</si>
  <si>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</si>
  <si>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</si>
  <si>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</si>
  <si>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</si>
  <si>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</si>
  <si>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</si>
  <si>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</si>
  <si>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</si>
  <si>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</si>
  <si>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</si>
  <si>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</si>
  <si>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</si>
  <si>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</si>
  <si>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</si>
  <si>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</si>
  <si>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</si>
  <si>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</si>
  <si>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</si>
  <si>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</si>
  <si>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</si>
  <si>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</si>
  <si>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</si>
  <si>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</si>
  <si>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</si>
  <si>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</si>
  <si>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</si>
  <si>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</si>
  <si>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</si>
  <si>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</si>
  <si>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</si>
  <si>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</si>
  <si>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</si>
  <si>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</si>
  <si>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</si>
  <si>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</si>
  <si>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</si>
  <si>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</si>
  <si>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</si>
  <si>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</si>
  <si>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</si>
  <si>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</si>
  <si>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</si>
  <si>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</si>
  <si>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</si>
  <si>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</si>
  <si>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</si>
  <si>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</si>
  <si>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</si>
  <si>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</si>
  <si>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</si>
  <si>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</si>
  <si>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</si>
  <si>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</si>
  <si>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</si>
  <si>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</si>
  <si>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</si>
  <si>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</si>
  <si>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</si>
  <si>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</si>
  <si>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</si>
  <si>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</si>
  <si>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</si>
  <si>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</si>
  <si>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</si>
  <si>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</si>
  <si>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</si>
  <si>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</si>
  <si>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</si>
  <si>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</si>
  <si>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</si>
  <si>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</si>
  <si>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</si>
  <si>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</si>
  <si>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</si>
  <si>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</si>
  <si>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</si>
  <si>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</si>
  <si>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</si>
  <si>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</si>
  <si>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</si>
  <si>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</si>
  <si>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</si>
  <si>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</si>
  <si>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</si>
  <si>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</si>
  <si>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</si>
  <si>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</si>
  <si>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</si>
  <si>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</si>
  <si>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</si>
  <si>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</si>
  <si>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</si>
  <si>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</si>
  <si>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</si>
  <si>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</si>
  <si>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</si>
  <si>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</si>
  <si>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</si>
  <si>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</si>
  <si>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</si>
  <si>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</si>
  <si>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</si>
  <si>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</si>
  <si>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</si>
  <si>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</si>
  <si>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</si>
  <si>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</si>
  <si>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</si>
  <si>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</si>
  <si>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</si>
  <si>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</si>
  <si>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</si>
  <si>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</si>
  <si>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</si>
  <si>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</si>
  <si>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</si>
  <si>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</si>
  <si>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</si>
  <si>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</si>
  <si>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</si>
  <si>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</si>
  <si>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</si>
  <si>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</si>
  <si>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</si>
  <si>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</si>
  <si>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</si>
  <si>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</si>
  <si>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</si>
  <si>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</si>
  <si>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</si>
  <si>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</si>
  <si>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</si>
  <si>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</si>
  <si>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</si>
  <si>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</si>
  <si>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</si>
  <si>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</si>
  <si>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</si>
  <si>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</si>
  <si>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</si>
  <si>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</si>
  <si>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</si>
  <si>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</si>
  <si>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</si>
  <si>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</si>
  <si>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</si>
  <si>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</si>
  <si>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</si>
  <si>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</si>
  <si>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</si>
  <si>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</si>
  <si>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</si>
  <si>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</si>
  <si>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</si>
  <si>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</si>
  <si>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</si>
  <si>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</si>
  <si>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</si>
  <si>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</si>
  <si>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</si>
  <si>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</si>
  <si>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</si>
  <si>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</si>
  <si>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</si>
  <si>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</si>
  <si>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</si>
  <si>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</si>
  <si>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</si>
  <si>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</si>
  <si>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</si>
  <si>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</si>
  <si>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</si>
  <si>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</si>
  <si>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</si>
  <si>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</si>
  <si>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</si>
  <si>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</si>
  <si>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</si>
  <si>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</si>
  <si>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</si>
  <si>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</si>
  <si>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</si>
  <si>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</si>
  <si>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</si>
  <si>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</si>
  <si>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</si>
  <si>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</si>
  <si>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</si>
  <si>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</si>
  <si>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</si>
  <si>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</si>
  <si>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</si>
  <si>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</si>
  <si>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</si>
  <si>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</si>
  <si>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</si>
  <si>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</si>
  <si>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</si>
  <si>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</si>
  <si>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</si>
  <si>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</si>
  <si>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</si>
  <si>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</si>
  <si>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</si>
  <si>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</si>
  <si>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</si>
  <si>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</si>
  <si>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</si>
  <si>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</si>
  <si>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</si>
  <si>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</si>
  <si>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</si>
  <si>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</si>
  <si>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</si>
  <si>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</si>
  <si>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</si>
  <si>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</si>
  <si>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</si>
  <si>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</si>
  <si>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</si>
  <si>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</si>
  <si>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</si>
  <si>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</si>
  <si>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</si>
  <si>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</si>
  <si>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</si>
  <si>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</si>
  <si>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</si>
  <si>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</si>
  <si>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</si>
  <si>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</si>
  <si>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</si>
  <si>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</si>
  <si>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</si>
  <si>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</si>
  <si>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</si>
  <si>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</si>
  <si>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</si>
  <si>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</si>
  <si>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</si>
  <si>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</si>
  <si>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</si>
  <si>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</si>
  <si>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</si>
  <si>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</si>
  <si>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</si>
  <si>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</si>
  <si>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</si>
  <si>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</si>
  <si>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</si>
  <si>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</si>
  <si>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</si>
  <si>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</si>
  <si>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</si>
  <si>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</si>
  <si>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</si>
  <si>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</si>
  <si>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</si>
  <si>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</si>
  <si>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</si>
  <si>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</si>
  <si>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</si>
  <si>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</si>
  <si>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</si>
  <si>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</si>
  <si>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</si>
  <si>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</si>
  <si>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</si>
  <si>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</si>
  <si>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</si>
  <si>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</si>
  <si>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</si>
  <si>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</si>
  <si>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</si>
  <si>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</si>
  <si>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</si>
  <si>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</si>
  <si>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</si>
  <si>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</si>
  <si>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</si>
  <si>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</si>
  <si>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</si>
  <si>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</si>
  <si>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</si>
  <si>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</si>
  <si>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</si>
  <si>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</si>
  <si>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</si>
  <si>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</si>
  <si>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</si>
  <si>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</si>
  <si>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</si>
  <si>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</si>
  <si>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</si>
  <si>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</si>
  <si>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</si>
  <si>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</si>
  <si>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</si>
  <si>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</si>
  <si>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</si>
  <si>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</si>
  <si>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</si>
  <si>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</si>
  <si>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</si>
  <si>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</si>
  <si>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</si>
  <si>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</si>
  <si>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</si>
  <si>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</si>
  <si>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</si>
  <si>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</si>
  <si>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</si>
  <si>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</si>
  <si>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</si>
  <si>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</si>
  <si>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</si>
  <si>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</si>
  <si>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</si>
  <si>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</si>
  <si>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</si>
  <si>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</si>
  <si>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</si>
  <si>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</si>
  <si>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</si>
  <si>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</si>
  <si>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</si>
  <si>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</si>
  <si>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</si>
  <si>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</si>
  <si>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</si>
  <si>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</si>
  <si>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</si>
  <si>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</si>
  <si>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</si>
  <si>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</si>
  <si>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</si>
  <si>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</si>
  <si>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</si>
  <si>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</si>
  <si>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</si>
  <si>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</si>
  <si>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</si>
  <si>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</si>
  <si>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</si>
  <si>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</si>
  <si>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</si>
  <si>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</si>
  <si>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</si>
  <si>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</si>
  <si>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</si>
  <si>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</si>
  <si>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</si>
  <si>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</si>
  <si>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</si>
  <si>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</si>
  <si>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</si>
  <si>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</si>
  <si>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</si>
  <si>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</si>
  <si>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</si>
  <si>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</si>
  <si>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</si>
  <si>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</si>
  <si>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</si>
  <si>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</si>
  <si>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</si>
  <si>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</si>
  <si>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</si>
  <si>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</si>
  <si>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</si>
  <si>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</si>
  <si>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</si>
  <si>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</si>
  <si>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</si>
  <si>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</si>
  <si>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</si>
  <si>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</si>
  <si>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</si>
  <si>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</si>
  <si>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</si>
  <si>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</si>
  <si>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</si>
  <si>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</si>
  <si>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</si>
  <si>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</si>
  <si>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</si>
  <si>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</si>
  <si>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</si>
  <si>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</si>
  <si>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</si>
  <si>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</si>
  <si>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</si>
  <si>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</si>
  <si>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</si>
  <si>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</si>
  <si>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</si>
  <si>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</si>
  <si>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</si>
  <si>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</si>
  <si>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</si>
  <si>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</si>
  <si>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</si>
  <si>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</si>
  <si>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</si>
  <si>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</si>
  <si>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</si>
  <si>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</si>
  <si>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</si>
  <si>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</si>
  <si>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</si>
  <si>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</si>
  <si>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</si>
  <si>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</si>
  <si>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</si>
  <si>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</si>
  <si>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</si>
  <si>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</si>
  <si>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</si>
  <si>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</si>
  <si>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</si>
  <si>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</si>
  <si>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</si>
  <si>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</si>
  <si>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</si>
  <si>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</si>
  <si>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</si>
  <si>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</si>
  <si>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</si>
  <si>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</si>
  <si>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</si>
  <si>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</si>
  <si>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</si>
  <si>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</si>
  <si>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</si>
  <si>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</si>
  <si>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</si>
  <si>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</si>
  <si>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</si>
  <si>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</si>
  <si>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</si>
  <si>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</si>
  <si>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</si>
  <si>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</si>
  <si>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</si>
  <si>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</si>
  <si>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</si>
  <si>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</si>
  <si>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</si>
  <si>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</si>
  <si>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</si>
  <si>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</si>
  <si>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</si>
  <si>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</si>
  <si>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</si>
  <si>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</si>
  <si>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</si>
  <si>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</si>
  <si>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</si>
  <si>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</si>
  <si>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</si>
  <si>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</si>
  <si>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</si>
  <si>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</si>
  <si>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</si>
  <si>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</si>
  <si>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</si>
  <si>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</si>
  <si>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</si>
  <si>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</si>
  <si>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</si>
  <si>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</si>
  <si>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</si>
  <si>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</si>
  <si>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</si>
  <si>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</si>
  <si>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</si>
  <si>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</si>
  <si>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</si>
  <si>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</si>
  <si>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</si>
  <si>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</si>
  <si>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</si>
  <si>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</si>
  <si>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</si>
  <si>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</si>
  <si>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</si>
  <si>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</si>
  <si>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</si>
  <si>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</si>
  <si>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</si>
  <si>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</si>
  <si>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</si>
  <si>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</si>
  <si>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</si>
  <si>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</si>
  <si>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</si>
  <si>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</si>
  <si>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</si>
  <si>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</si>
  <si>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</si>
  <si>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</si>
  <si>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</si>
  <si>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</si>
  <si>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</si>
  <si>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</si>
  <si>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</si>
  <si>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</si>
  <si>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</si>
  <si>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</si>
  <si>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</si>
  <si>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</si>
  <si>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</si>
  <si>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</si>
  <si>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</si>
  <si>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</si>
  <si>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</si>
  <si>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</si>
  <si>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</si>
  <si>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</si>
  <si>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</si>
  <si>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</si>
  <si>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</si>
  <si>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</si>
  <si>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</si>
  <si>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</si>
  <si>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</si>
  <si>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</si>
  <si>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</si>
  <si>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</si>
  <si>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</si>
  <si>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</si>
  <si>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</si>
  <si>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</si>
  <si>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</si>
  <si>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</si>
  <si>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</si>
  <si>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</si>
  <si>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</si>
  <si>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</si>
  <si>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</si>
  <si>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</si>
  <si>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</si>
  <si>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</si>
  <si>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</si>
  <si>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</si>
  <si>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</si>
  <si>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</si>
  <si>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</si>
  <si>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</si>
  <si>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</si>
  <si>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</si>
  <si>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</si>
  <si>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</si>
  <si>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</si>
  <si>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</si>
  <si>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</si>
  <si>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</si>
  <si>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</si>
  <si>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</si>
  <si>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</si>
  <si>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</si>
  <si>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</si>
  <si>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</si>
  <si>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</si>
  <si>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</si>
  <si>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</si>
  <si>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</si>
  <si>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</si>
  <si>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</si>
  <si>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</si>
  <si>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</si>
  <si>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</si>
  <si>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</si>
  <si>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</si>
  <si>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</si>
  <si>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</si>
  <si>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</si>
  <si>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</si>
  <si>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</si>
  <si>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</si>
  <si>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</si>
  <si>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</si>
  <si>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</si>
  <si>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</si>
  <si>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</si>
  <si>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</si>
  <si>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</si>
  <si>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</si>
  <si>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</si>
  <si>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</si>
  <si>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</si>
  <si>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</si>
  <si>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</si>
  <si>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</si>
  <si>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</si>
  <si>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</si>
  <si>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</si>
  <si>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</si>
  <si>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</si>
  <si>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</si>
  <si>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</si>
  <si>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</si>
  <si>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</si>
  <si>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</si>
  <si>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</si>
  <si>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</si>
  <si>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</si>
  <si>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</si>
  <si>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</si>
  <si>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</si>
  <si>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</si>
  <si>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</si>
  <si>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</si>
  <si>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</si>
  <si>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</si>
  <si>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</si>
  <si>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</si>
  <si>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</si>
  <si>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</si>
  <si>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</si>
  <si>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</si>
  <si>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</si>
  <si>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</si>
  <si>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</si>
  <si>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</si>
  <si>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</si>
  <si>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</si>
  <si>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</si>
  <si>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</si>
  <si>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</si>
  <si>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</si>
  <si>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</si>
  <si>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</si>
  <si>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</si>
  <si>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</si>
  <si>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</si>
  <si>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</si>
  <si>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</si>
  <si>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</si>
  <si>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</si>
  <si>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</si>
  <si>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</si>
  <si>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</si>
  <si>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</si>
  <si>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</si>
  <si>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</si>
  <si>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</si>
  <si>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</si>
  <si>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</si>
  <si>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</si>
  <si>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</si>
  <si>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</si>
  <si>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</si>
  <si>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</si>
  <si>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</si>
  <si>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</si>
  <si>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</si>
  <si>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</si>
  <si>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</si>
  <si>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</si>
  <si>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</si>
  <si>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</si>
  <si>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</si>
  <si>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</si>
  <si>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</si>
  <si>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</si>
  <si>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</si>
  <si>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</si>
  <si>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</si>
  <si>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</si>
  <si>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</si>
  <si>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</si>
  <si>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</si>
  <si>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</si>
  <si>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</si>
  <si>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</si>
  <si>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</si>
  <si>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</si>
  <si>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</si>
  <si>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</si>
  <si>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</si>
  <si>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</si>
  <si>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</si>
  <si>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</si>
  <si>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</si>
  <si>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</si>
  <si>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</si>
  <si>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</si>
  <si>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</si>
  <si>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</si>
  <si>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</si>
  <si>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</si>
  <si>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</si>
  <si>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</si>
  <si>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</si>
  <si>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</si>
  <si>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</si>
  <si>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</si>
  <si>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</si>
  <si>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</si>
  <si>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</si>
  <si>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</si>
  <si>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</si>
  <si>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</si>
  <si>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</si>
  <si>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</si>
  <si>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</si>
  <si>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</si>
  <si>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</si>
  <si>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</si>
  <si>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</si>
  <si>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</si>
  <si>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</si>
  <si>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</si>
  <si>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</si>
  <si>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</si>
  <si>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</si>
  <si>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</si>
  <si>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</si>
  <si>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</si>
  <si>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</si>
  <si>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</si>
  <si>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</si>
  <si>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</si>
  <si>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</si>
  <si>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</si>
  <si>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</si>
  <si>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</si>
  <si>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</si>
  <si>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</si>
  <si>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</si>
  <si>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</si>
  <si>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</si>
  <si>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</si>
  <si>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</si>
  <si>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</si>
  <si>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</si>
  <si>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</si>
  <si>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</si>
  <si>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</si>
  <si>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</si>
  <si>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</si>
  <si>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</si>
  <si>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</si>
  <si>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</si>
  <si>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</si>
  <si>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</si>
  <si>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</si>
  <si>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</si>
  <si>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</si>
  <si>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</si>
  <si>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</si>
  <si>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</si>
  <si>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</si>
  <si>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</si>
  <si>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</si>
  <si>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</si>
  <si>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</si>
  <si>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</si>
  <si>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</si>
  <si>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</si>
  <si>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</si>
  <si>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</si>
  <si>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</si>
  <si>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</si>
  <si>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</si>
  <si>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</si>
  <si>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</si>
  <si>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</si>
  <si>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</si>
  <si>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</si>
  <si>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</si>
  <si>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</si>
  <si>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</si>
  <si>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</si>
  <si>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</si>
  <si>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</si>
  <si>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</si>
  <si>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</si>
  <si>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</si>
  <si>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</si>
  <si>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</si>
  <si>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</si>
  <si>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</si>
  <si>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</si>
  <si>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</si>
  <si>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</si>
  <si>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</si>
  <si>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</si>
  <si>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</si>
  <si>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</si>
  <si>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</si>
  <si>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</si>
  <si>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</si>
  <si>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</si>
  <si>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</si>
  <si>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</si>
  <si>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</si>
  <si>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</si>
  <si>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</si>
  <si>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</si>
  <si>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</si>
  <si>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</si>
  <si>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</si>
  <si>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</si>
  <si>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</si>
  <si>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</si>
  <si>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</si>
  <si>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</si>
  <si>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</si>
  <si>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</si>
  <si>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</si>
  <si>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</si>
  <si>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</si>
  <si>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</si>
  <si>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</si>
  <si>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</si>
  <si>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</si>
  <si>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</si>
  <si>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</si>
  <si>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</si>
  <si>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</si>
  <si>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</si>
  <si>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</si>
  <si>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</si>
  <si>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</si>
  <si>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</si>
  <si>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</si>
  <si>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</si>
  <si>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</si>
  <si>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</si>
  <si>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</si>
  <si>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</si>
  <si>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</si>
  <si>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</si>
  <si>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</si>
  <si>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</si>
  <si>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</si>
  <si>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</si>
  <si>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</si>
  <si>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</si>
  <si>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</si>
  <si>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</si>
  <si>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</si>
  <si>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</si>
  <si>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</si>
  <si>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</si>
  <si>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</si>
  <si>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</si>
  <si>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</si>
  <si>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</si>
  <si>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</si>
  <si>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</si>
  <si>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</si>
  <si>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</si>
  <si>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</si>
  <si>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</si>
  <si>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</si>
  <si>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</si>
  <si>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</si>
  <si>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</si>
  <si>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</si>
  <si>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</si>
  <si>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</si>
  <si>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</si>
  <si>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</si>
  <si>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</si>
  <si>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</si>
  <si>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</si>
  <si>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</si>
  <si>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</si>
  <si>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</si>
  <si>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</si>
  <si>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</si>
  <si>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</si>
  <si>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</si>
  <si>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</si>
  <si>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</si>
  <si>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</si>
  <si>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</si>
  <si>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</si>
  <si>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</si>
  <si>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</si>
  <si>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</si>
  <si>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</si>
  <si>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</si>
  <si>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</si>
  <si>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</si>
  <si>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</si>
  <si>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</si>
  <si>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</si>
  <si>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</si>
  <si>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</si>
  <si>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</si>
  <si>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</si>
  <si>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</si>
  <si>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</si>
  <si>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</si>
  <si>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</si>
  <si>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</si>
  <si>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</si>
  <si>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</si>
  <si>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</si>
  <si>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</si>
  <si>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</si>
  <si>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</si>
  <si>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</si>
  <si>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</si>
  <si>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</si>
  <si>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</si>
  <si>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</si>
  <si>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</si>
  <si>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</si>
  <si>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</si>
  <si>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</si>
  <si>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</si>
  <si>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</si>
  <si>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</si>
  <si>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</si>
  <si>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</si>
  <si>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</si>
  <si>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</si>
  <si>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</si>
  <si>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</si>
  <si>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</si>
  <si>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</si>
  <si>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</si>
  <si>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</si>
  <si>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</si>
  <si>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</si>
  <si>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</si>
  <si>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</si>
  <si>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</si>
  <si>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</si>
  <si>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</si>
  <si>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</si>
  <si>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</si>
  <si>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</si>
  <si>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</si>
  <si>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</si>
  <si>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</si>
  <si>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</si>
  <si>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</si>
  <si>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</si>
  <si>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</si>
  <si>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</si>
  <si>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</si>
  <si>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</si>
  <si>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</si>
  <si>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</si>
  <si>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</si>
  <si>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</si>
  <si>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</si>
  <si>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</si>
  <si>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</si>
  <si>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</si>
  <si>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</si>
  <si>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</si>
  <si>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</si>
  <si>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</si>
  <si>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</si>
  <si>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</si>
  <si>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</si>
  <si>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</si>
  <si>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</si>
  <si>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</si>
  <si>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</si>
  <si>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</si>
  <si>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</si>
  <si>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</si>
  <si>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</si>
  <si>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</si>
  <si>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</si>
  <si>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</si>
  <si>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</si>
  <si>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</si>
  <si>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</si>
  <si>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</si>
  <si>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</si>
  <si>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</si>
  <si>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</si>
  <si>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</si>
  <si>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</si>
  <si>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</si>
  <si>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</si>
  <si>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</si>
  <si>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</si>
  <si>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</si>
  <si>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</si>
  <si>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</si>
  <si>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</si>
  <si>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</si>
  <si>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</si>
  <si>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</si>
  <si>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</si>
  <si>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</si>
  <si>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</si>
  <si>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</si>
  <si>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</si>
  <si>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</si>
  <si>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</si>
  <si>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</si>
  <si>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</si>
  <si>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</si>
  <si>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</si>
  <si>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</si>
  <si>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</si>
  <si>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</si>
  <si>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</si>
  <si>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</si>
  <si>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</si>
  <si>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</si>
  <si>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</si>
  <si>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</si>
  <si>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</si>
  <si>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</si>
  <si>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</si>
  <si>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</si>
  <si>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</si>
  <si>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</si>
  <si>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</si>
  <si>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</si>
  <si>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</si>
  <si>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</si>
  <si>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</si>
  <si>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</si>
  <si>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</si>
  <si>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</si>
  <si>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</si>
  <si>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</si>
  <si>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</si>
  <si>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</si>
  <si>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</si>
  <si>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</si>
  <si>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</si>
  <si>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</si>
  <si>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</si>
  <si>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</si>
  <si>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</si>
  <si>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</si>
  <si>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</si>
  <si>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</si>
  <si>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</si>
  <si>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</si>
  <si>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</si>
  <si>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</si>
  <si>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</si>
  <si>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</si>
  <si>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</si>
  <si>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</si>
  <si>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</si>
  <si>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</si>
  <si>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</si>
  <si>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</si>
  <si>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</si>
  <si>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</si>
  <si>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</si>
  <si>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</si>
  <si>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</si>
  <si>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</si>
  <si>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</si>
  <si>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</si>
  <si>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</si>
  <si>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</si>
  <si>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</si>
  <si>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</si>
  <si>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</si>
  <si>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</si>
  <si>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</si>
  <si>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</si>
  <si>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</si>
  <si>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</si>
  <si>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</si>
  <si>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</si>
  <si>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</si>
  <si>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</si>
  <si>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</si>
  <si>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</si>
  <si>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</si>
  <si>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</si>
  <si>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</si>
  <si>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</si>
  <si>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</si>
  <si>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</si>
  <si>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</si>
  <si>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</si>
  <si>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</si>
  <si>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</si>
  <si>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</si>
  <si>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</si>
  <si>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</si>
  <si>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</si>
  <si>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</si>
  <si>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</si>
  <si>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</si>
  <si>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</si>
  <si>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</si>
  <si>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</si>
  <si>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</si>
  <si>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</si>
  <si>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</si>
  <si>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</si>
  <si>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</si>
  <si>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</si>
  <si>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</si>
  <si>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</si>
  <si>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</si>
  <si>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</si>
  <si>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</si>
  <si>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</si>
  <si>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</si>
  <si>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</si>
  <si>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</si>
  <si>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</si>
  <si>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</si>
  <si>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</si>
  <si>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</si>
  <si>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</si>
  <si>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</si>
  <si>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</si>
  <si>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</si>
  <si>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</si>
  <si>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</si>
  <si>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</si>
  <si>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</si>
  <si>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</si>
  <si>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</si>
  <si>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</si>
  <si>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</si>
  <si>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</si>
  <si>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</si>
  <si>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</si>
  <si>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</si>
  <si>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</si>
  <si>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</si>
  <si>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</si>
  <si>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</si>
  <si>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</si>
  <si>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</si>
  <si>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</si>
  <si>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</si>
  <si>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</si>
  <si>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</si>
  <si>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</si>
  <si>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</si>
  <si>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</si>
  <si>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</si>
  <si>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</si>
  <si>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</si>
  <si>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</si>
  <si>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</si>
  <si>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</si>
  <si>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</si>
  <si>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</si>
  <si>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</si>
  <si>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</si>
  <si>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</si>
  <si>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</si>
  <si>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</si>
  <si>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</si>
  <si>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</si>
  <si>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</si>
  <si>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</si>
  <si>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</si>
  <si>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</si>
  <si>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</si>
  <si>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</si>
  <si>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</si>
  <si>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</si>
  <si>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</si>
  <si>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</si>
  <si>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</si>
  <si>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</si>
  <si>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</si>
  <si>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</si>
  <si>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</si>
  <si>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</si>
  <si>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</si>
  <si>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</si>
  <si>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</si>
  <si>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</si>
  <si>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</si>
  <si>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</si>
  <si>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</si>
  <si>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</si>
  <si>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</si>
  <si>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</si>
  <si>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</si>
  <si>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</si>
  <si>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</si>
  <si>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</si>
  <si>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</si>
  <si>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</si>
  <si>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</si>
  <si>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</si>
  <si>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</si>
  <si>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</si>
  <si>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</si>
  <si>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</si>
  <si>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</si>
  <si>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</si>
  <si>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</si>
  <si>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</si>
  <si>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</si>
  <si>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</si>
  <si>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</si>
  <si>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</si>
  <si>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</si>
  <si>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</si>
  <si>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</si>
  <si>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</si>
  <si>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</si>
  <si>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</si>
  <si>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</si>
  <si>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</si>
  <si>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</si>
  <si>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</si>
  <si>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</si>
  <si>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</si>
  <si>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</si>
  <si>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</si>
  <si>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</si>
  <si>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</si>
  <si>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</si>
  <si>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</si>
  <si>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</si>
  <si>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</si>
  <si>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</si>
  <si>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</si>
  <si>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</si>
  <si>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</si>
  <si>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</si>
  <si>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</si>
  <si>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</si>
  <si>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</si>
  <si>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</si>
  <si>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</si>
  <si>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</si>
  <si>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</si>
  <si>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</si>
  <si>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</si>
  <si>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</si>
  <si>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</si>
  <si>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</si>
  <si>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</si>
  <si>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</si>
  <si>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</si>
  <si>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</si>
  <si>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</si>
  <si>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</si>
  <si>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</si>
  <si>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</si>
  <si>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</si>
  <si>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</si>
  <si>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</si>
  <si>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</si>
  <si>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</si>
  <si>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</si>
  <si>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</si>
  <si>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</si>
  <si>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</si>
  <si>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</si>
  <si>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</si>
  <si>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</si>
  <si>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</si>
  <si>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</si>
  <si>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</si>
  <si>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</si>
  <si>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</si>
  <si>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</si>
  <si>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</si>
  <si>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</si>
  <si>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</si>
  <si>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</si>
  <si>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</si>
  <si>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</si>
  <si>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</si>
  <si>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</si>
  <si>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</si>
  <si>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</si>
  <si>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</si>
  <si>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</si>
  <si>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</si>
  <si>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</si>
  <si>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</si>
  <si>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</si>
  <si>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</si>
  <si>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</si>
  <si>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</si>
  <si>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</si>
  <si>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</si>
  <si>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</si>
  <si>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</si>
  <si>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</si>
  <si>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</si>
  <si>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</si>
  <si>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</si>
  <si>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</si>
  <si>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</si>
  <si>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</si>
  <si>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</si>
  <si>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</si>
  <si>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</si>
  <si>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</si>
  <si>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</si>
  <si>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</si>
  <si>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</si>
  <si>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</si>
  <si>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</si>
  <si>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</si>
  <si>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</si>
  <si>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</si>
  <si>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</si>
  <si>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</si>
  <si>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</si>
  <si>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</si>
  <si>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</si>
  <si>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</si>
  <si>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</si>
  <si>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</si>
  <si>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</si>
  <si>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</si>
  <si>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</si>
  <si>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</si>
  <si>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</si>
  <si>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</si>
  <si>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</si>
  <si>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</si>
  <si>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</si>
  <si>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</si>
  <si>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</si>
  <si>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</si>
  <si>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</si>
  <si>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</si>
  <si>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</si>
  <si>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</si>
  <si>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</si>
  <si>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</si>
  <si>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</si>
  <si>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</si>
  <si>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</si>
  <si>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</si>
  <si>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</si>
  <si>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</si>
  <si>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</si>
  <si>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</si>
  <si>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</si>
  <si>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</si>
  <si>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</si>
  <si>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</si>
  <si>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</si>
  <si>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</si>
  <si>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</si>
  <si>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</si>
  <si>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</si>
  <si>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</si>
  <si>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</si>
  <si>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</si>
  <si>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</si>
  <si>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</si>
  <si>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</si>
  <si>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</si>
  <si>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</si>
  <si>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</si>
  <si>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</si>
  <si>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</si>
  <si>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</si>
  <si>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</si>
  <si>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</si>
  <si>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</si>
  <si>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</si>
  <si>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</si>
  <si>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</si>
  <si>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</si>
  <si>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</si>
  <si>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</si>
  <si>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</si>
  <si>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</si>
  <si>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</si>
  <si>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</si>
  <si>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</si>
  <si>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</si>
  <si>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</si>
  <si>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</si>
  <si>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</si>
  <si>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</si>
  <si>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</si>
  <si>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</si>
  <si>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</si>
  <si>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</si>
  <si>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</si>
  <si>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</si>
  <si>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</si>
  <si>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</si>
  <si>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</si>
  <si>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</si>
  <si>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</si>
  <si>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</si>
  <si>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</si>
  <si>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</si>
  <si>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</si>
  <si>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</si>
  <si>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</si>
  <si>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</si>
  <si>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</si>
  <si>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</si>
  <si>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</si>
  <si>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</si>
  <si>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</si>
  <si>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</si>
  <si>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</si>
  <si>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</si>
  <si>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</si>
  <si>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</si>
  <si>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</si>
  <si>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</si>
  <si>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</si>
  <si>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</si>
  <si>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</si>
  <si>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</si>
  <si>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</si>
  <si>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</si>
  <si>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</si>
  <si>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</si>
  <si>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</si>
  <si>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</si>
  <si>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</si>
  <si>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</si>
  <si>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</si>
  <si>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</si>
  <si>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</si>
  <si>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</si>
  <si>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</si>
  <si>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</si>
  <si>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</si>
  <si>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</si>
  <si>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</si>
  <si>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</si>
  <si>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</si>
  <si>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</si>
  <si>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</si>
  <si>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</si>
  <si>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</si>
  <si>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</si>
  <si>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</si>
  <si>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</si>
  <si>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</si>
  <si>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</si>
  <si>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</si>
  <si>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</si>
  <si>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</si>
  <si>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</si>
  <si>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</si>
  <si>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</si>
  <si>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</si>
  <si>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</si>
  <si>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</si>
  <si>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</si>
  <si>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</si>
  <si>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</si>
  <si>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</si>
  <si>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</si>
  <si>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</si>
  <si>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</si>
  <si>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</si>
  <si>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</si>
  <si>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</si>
  <si>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</si>
  <si>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</si>
  <si>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</si>
  <si>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</si>
  <si>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</si>
  <si>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</si>
  <si>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</si>
  <si>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</si>
  <si>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</si>
  <si>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</si>
  <si>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</si>
  <si>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</si>
  <si>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</si>
  <si>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</si>
  <si>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</si>
  <si>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</si>
  <si>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</si>
  <si>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</si>
  <si>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</si>
  <si>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</si>
  <si>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</si>
  <si>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</si>
  <si>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</si>
  <si>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</si>
  <si>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</si>
  <si>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</si>
  <si>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</si>
  <si>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</si>
  <si>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</si>
  <si>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</si>
  <si>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</si>
  <si>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</si>
  <si>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</si>
  <si>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</si>
  <si>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</si>
  <si>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</si>
  <si>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</si>
  <si>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</si>
  <si>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</si>
  <si>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</si>
  <si>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</si>
  <si>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</si>
  <si>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</si>
  <si>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</si>
  <si>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</si>
  <si>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</si>
  <si>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</si>
  <si>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</si>
  <si>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</si>
  <si>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</si>
  <si>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</si>
  <si>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</si>
  <si>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</si>
  <si>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</si>
  <si>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</si>
  <si>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</si>
  <si>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</si>
  <si>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</si>
  <si>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</si>
  <si>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</si>
  <si>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</si>
  <si>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</si>
  <si>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</si>
  <si>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</si>
  <si>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</si>
  <si>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</si>
  <si>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</si>
  <si>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</si>
  <si>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</si>
  <si>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</si>
  <si>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</si>
  <si>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</si>
  <si>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</si>
  <si>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</si>
  <si>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</si>
  <si>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</si>
  <si>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</si>
  <si>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</si>
  <si>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</si>
  <si>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</si>
  <si>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</si>
  <si>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</si>
  <si>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</si>
  <si>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</si>
  <si>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</si>
  <si>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</si>
  <si>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</si>
  <si>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</si>
  <si>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</si>
  <si>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</si>
  <si>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</si>
  <si>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</si>
  <si>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</si>
  <si>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</si>
  <si>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</si>
  <si>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</si>
  <si>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</si>
  <si>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</si>
  <si>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</si>
  <si>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</si>
  <si>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</si>
  <si>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</si>
  <si>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</si>
  <si>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</si>
  <si>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</si>
  <si>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</si>
  <si>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</si>
  <si>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</si>
  <si>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</si>
  <si>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</si>
  <si>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</si>
  <si>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</si>
  <si>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</si>
  <si>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</si>
  <si>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</si>
  <si>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</si>
  <si>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</si>
  <si>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</si>
  <si>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</si>
  <si>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</si>
  <si>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</si>
  <si>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</si>
  <si>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</si>
  <si>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</si>
  <si>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</si>
  <si>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</si>
  <si>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</si>
  <si>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</si>
  <si>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</si>
  <si>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</si>
  <si>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</si>
  <si>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</si>
  <si>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</si>
  <si>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</si>
  <si>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</si>
  <si>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</si>
  <si>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</si>
  <si>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</si>
  <si>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</si>
  <si>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</si>
  <si>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</si>
  <si>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</si>
  <si>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</si>
  <si>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</si>
  <si>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</si>
  <si>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</si>
  <si>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</si>
  <si>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</si>
  <si>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</si>
  <si>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</si>
  <si>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</si>
  <si>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</si>
  <si>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</si>
  <si>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</si>
  <si>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</si>
  <si>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</si>
  <si>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</si>
  <si>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</si>
  <si>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</si>
  <si>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</si>
  <si>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</si>
  <si>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</si>
  <si>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</si>
  <si>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</si>
  <si>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</si>
  <si>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</si>
  <si>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</si>
  <si>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</si>
  <si>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</si>
  <si>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</si>
  <si>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</si>
  <si>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</si>
  <si>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</si>
  <si>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</si>
  <si>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</si>
  <si>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</si>
  <si>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</si>
  <si>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</si>
  <si>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</si>
  <si>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</si>
  <si>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</si>
  <si>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</si>
  <si>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</si>
  <si>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</si>
  <si>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</si>
  <si>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</si>
  <si>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</si>
  <si>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</si>
  <si>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</si>
  <si>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</si>
  <si>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</si>
  <si>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</si>
  <si>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</si>
  <si>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</si>
  <si>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</si>
  <si>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</si>
  <si>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</si>
  <si>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</si>
  <si>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</si>
  <si>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</si>
  <si>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</si>
  <si>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</si>
  <si>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</si>
  <si>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</si>
  <si>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</si>
  <si>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</si>
  <si>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</si>
  <si>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</si>
  <si>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</si>
  <si>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</si>
  <si>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</si>
  <si>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</si>
  <si>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</si>
  <si>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</si>
  <si>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</si>
  <si>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</si>
  <si>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</si>
  <si>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</si>
  <si>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</si>
  <si>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</si>
  <si>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</si>
  <si>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</si>
  <si>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</si>
  <si>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</si>
  <si>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</si>
  <si>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</si>
  <si>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</si>
  <si>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</si>
  <si>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</si>
  <si>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</si>
  <si>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</si>
  <si>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</si>
  <si>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</si>
  <si>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</si>
  <si>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</si>
  <si>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</si>
  <si>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</si>
  <si>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</si>
  <si>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</si>
  <si>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</si>
  <si>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</si>
  <si>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</si>
  <si>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</si>
  <si>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</si>
  <si>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</si>
  <si>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</si>
  <si>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</si>
  <si>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</si>
  <si>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</si>
  <si>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</si>
  <si>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</si>
  <si>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</si>
  <si>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</si>
  <si>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</si>
  <si>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</si>
  <si>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</si>
  <si>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</si>
  <si>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</si>
  <si>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</si>
  <si>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</si>
  <si>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</si>
  <si>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</si>
  <si>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</si>
  <si>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</si>
  <si>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</si>
  <si>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</si>
  <si>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</si>
  <si>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</si>
  <si>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</si>
  <si>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</si>
  <si>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</si>
  <si>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</si>
  <si>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</si>
  <si>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</si>
  <si>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</si>
  <si>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</si>
  <si>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</si>
  <si>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</si>
  <si>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</si>
  <si>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</si>
  <si>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</si>
  <si>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</si>
  <si>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</si>
  <si>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</si>
  <si>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</si>
  <si>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</si>
  <si>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</si>
  <si>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</si>
  <si>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</si>
  <si>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</si>
  <si>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</si>
  <si>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</si>
  <si>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</si>
  <si>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</si>
  <si>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</si>
  <si>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</si>
  <si>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</si>
  <si>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</si>
  <si>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</si>
  <si>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</si>
  <si>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</si>
  <si>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</si>
  <si>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</si>
  <si>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</si>
  <si>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</si>
  <si>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</si>
  <si>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</si>
  <si>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</si>
  <si>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</si>
  <si>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</si>
  <si>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</si>
  <si>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</si>
  <si>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</si>
  <si>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</si>
  <si>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</si>
  <si>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</si>
  <si>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</si>
  <si>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</si>
  <si>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</si>
  <si>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</si>
  <si>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</si>
  <si>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</si>
  <si>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</si>
  <si>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</si>
  <si>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</si>
  <si>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</si>
  <si>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</si>
  <si>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</si>
  <si>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</si>
  <si>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</si>
  <si>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</si>
  <si>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</si>
  <si>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</si>
  <si>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</si>
  <si>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</si>
  <si>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</si>
  <si>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</si>
  <si>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</si>
  <si>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</si>
  <si>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</si>
  <si>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</si>
  <si>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</si>
  <si>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</si>
  <si>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</si>
  <si>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</si>
  <si>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</si>
  <si>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</si>
  <si>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</si>
  <si>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</si>
  <si>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</si>
  <si>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</si>
  <si>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</si>
  <si>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</si>
  <si>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</si>
  <si>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</si>
  <si>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</si>
  <si>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</si>
  <si>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</si>
  <si>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</si>
  <si>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</si>
  <si>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</si>
  <si>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</si>
  <si>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</si>
  <si>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</si>
  <si>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</si>
  <si>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</si>
  <si>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</si>
  <si>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</si>
  <si>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</si>
  <si>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</si>
  <si>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</si>
  <si>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</si>
  <si>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</si>
  <si>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</si>
  <si>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</si>
  <si>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</si>
  <si>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</si>
  <si>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</si>
  <si>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</si>
  <si>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</si>
  <si>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</si>
  <si>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</si>
  <si>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</si>
  <si>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</si>
  <si>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</si>
  <si>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</si>
  <si>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</si>
  <si>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</si>
  <si>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</si>
  <si>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</si>
  <si>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</si>
  <si>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</si>
  <si>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</si>
  <si>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</si>
  <si>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</si>
  <si>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</si>
  <si>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</si>
  <si>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</si>
  <si>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</si>
  <si>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</si>
  <si>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</si>
  <si>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</si>
  <si>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</si>
  <si>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</si>
  <si>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</si>
  <si>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</si>
  <si>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</si>
  <si>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</si>
  <si>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</si>
  <si>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</si>
  <si>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</si>
  <si>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</si>
  <si>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</si>
  <si>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</si>
  <si>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</si>
  <si>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</si>
  <si>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</si>
  <si>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</si>
  <si>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</si>
  <si>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</si>
  <si>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</si>
  <si>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</si>
  <si>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</si>
  <si>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</si>
  <si>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</si>
  <si>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</si>
  <si>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</si>
  <si>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</si>
  <si>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</si>
  <si>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</si>
  <si>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</si>
  <si>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</si>
  <si>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</si>
  <si>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</si>
  <si>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</si>
  <si>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</si>
  <si>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</si>
  <si>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</si>
  <si>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</si>
  <si>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</si>
  <si>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</si>
  <si>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</si>
  <si>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</si>
  <si>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</si>
  <si>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</si>
  <si>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</si>
  <si>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</si>
  <si>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</si>
  <si>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</si>
  <si>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</si>
  <si>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</si>
  <si>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</si>
  <si>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</si>
  <si>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</si>
  <si>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</si>
  <si>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</si>
  <si>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</si>
  <si>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</si>
  <si>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</si>
  <si>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</si>
  <si>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</si>
  <si>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</si>
  <si>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</si>
  <si>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</si>
  <si>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</si>
  <si>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</si>
  <si>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</si>
  <si>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</si>
  <si>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</si>
  <si>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</si>
  <si>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</si>
  <si>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</si>
  <si>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</si>
  <si>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</si>
  <si>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</si>
  <si>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</si>
  <si>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</si>
  <si>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</si>
  <si>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</si>
  <si>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</si>
  <si>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</si>
  <si>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</si>
  <si>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</si>
  <si>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</si>
  <si>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</si>
  <si>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</si>
  <si>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</si>
  <si>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</si>
  <si>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</si>
  <si>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</si>
  <si>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</si>
  <si>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</si>
  <si>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</si>
  <si>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</si>
  <si>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</si>
  <si>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</si>
  <si>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</si>
  <si>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</si>
  <si>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</si>
  <si>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</si>
  <si>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</si>
  <si>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</si>
  <si>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</si>
  <si>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</si>
  <si>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</si>
  <si>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</si>
  <si>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</si>
  <si>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</si>
  <si>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</si>
  <si>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</si>
  <si>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</si>
  <si>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</si>
  <si>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</si>
  <si>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</si>
  <si>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</si>
  <si>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</si>
  <si>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</si>
  <si>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</si>
  <si>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</si>
  <si>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</si>
  <si>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</si>
  <si>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</si>
  <si>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</si>
  <si>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</si>
  <si>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</si>
  <si>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</si>
  <si>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</si>
  <si>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</si>
  <si>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</si>
  <si>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</si>
  <si>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</si>
  <si>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</si>
  <si>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</si>
  <si>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</si>
  <si>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</si>
  <si>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</si>
  <si>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</si>
  <si>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</si>
  <si>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</si>
  <si>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</si>
  <si>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</si>
  <si>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</si>
  <si>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</si>
  <si>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</si>
  <si>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</si>
  <si>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</si>
  <si>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</si>
  <si>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</si>
  <si>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</si>
  <si>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</si>
  <si>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</si>
  <si>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</si>
  <si>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</si>
  <si>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</si>
  <si>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</si>
  <si>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</si>
  <si>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</si>
  <si>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</si>
  <si>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</si>
  <si>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</si>
  <si>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</si>
  <si>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</si>
  <si>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</si>
  <si>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</si>
  <si>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</si>
  <si>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</si>
  <si>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</si>
  <si>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</si>
  <si>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</si>
  <si>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</si>
  <si>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</si>
  <si>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</si>
  <si>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</si>
  <si>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</si>
  <si>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</si>
  <si>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</si>
  <si>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</si>
  <si>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</si>
  <si>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</si>
  <si>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</si>
  <si>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</si>
  <si>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</si>
  <si>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</si>
  <si>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</si>
  <si>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</si>
  <si>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</si>
  <si>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</si>
  <si>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</si>
  <si>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</si>
  <si>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</si>
  <si>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</si>
  <si>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</si>
  <si>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</si>
  <si>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</si>
  <si>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</si>
  <si>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</si>
  <si>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</si>
  <si>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</si>
  <si>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</si>
  <si>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</si>
  <si>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</si>
  <si>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</si>
  <si>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</si>
  <si>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</si>
  <si>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</si>
  <si>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</si>
  <si>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</si>
  <si>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</si>
  <si>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</si>
  <si>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</si>
  <si>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</si>
  <si>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</si>
  <si>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</si>
  <si>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</si>
  <si>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</si>
  <si>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</si>
  <si>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</si>
  <si>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</si>
  <si>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</si>
  <si>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</si>
  <si>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</si>
  <si>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</si>
  <si>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</si>
  <si>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</si>
  <si>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</si>
  <si>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</si>
  <si>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</si>
  <si>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</si>
  <si>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</si>
  <si>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</si>
  <si>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</si>
  <si>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</si>
  <si>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</si>
  <si>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</si>
  <si>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</si>
  <si>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</si>
  <si>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</si>
  <si>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</si>
  <si>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</si>
  <si>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</si>
  <si>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</si>
  <si>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</si>
  <si>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</si>
  <si>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</si>
  <si>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</si>
  <si>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</si>
  <si>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</si>
  <si>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</si>
  <si>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</si>
  <si>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</si>
  <si>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</si>
  <si>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</si>
  <si>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</si>
  <si>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</si>
  <si>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</si>
  <si>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</si>
  <si>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</si>
  <si>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</si>
  <si>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</si>
  <si>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</si>
  <si>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</si>
  <si>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</si>
  <si>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</si>
  <si>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</si>
  <si>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</si>
  <si>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</si>
  <si>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</si>
  <si>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</si>
  <si>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</si>
  <si>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</si>
  <si>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</si>
  <si>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</si>
  <si>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</si>
  <si>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</si>
  <si>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</si>
  <si>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</si>
  <si>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</si>
  <si>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</si>
  <si>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</si>
  <si>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</si>
  <si>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</si>
  <si>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</si>
  <si>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</si>
  <si>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</si>
  <si>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</si>
  <si>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</si>
  <si>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</si>
  <si>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</si>
  <si>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</si>
  <si>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</si>
  <si>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</si>
  <si>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</si>
  <si>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</si>
  <si>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</si>
  <si>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</si>
  <si>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</si>
  <si>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</si>
  <si>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</si>
  <si>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</si>
  <si>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</si>
  <si>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</si>
  <si>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</si>
  <si>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</si>
  <si>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</si>
  <si>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</si>
  <si>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</si>
  <si>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</si>
  <si>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</si>
  <si>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</si>
  <si>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</si>
  <si>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</si>
  <si>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</si>
  <si>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</si>
  <si>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</si>
  <si>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</si>
  <si>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</si>
  <si>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</si>
  <si>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</si>
  <si>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</si>
  <si>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</si>
  <si>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</si>
  <si>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</si>
  <si>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</si>
  <si>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</si>
  <si>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</si>
  <si>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</si>
  <si>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</si>
  <si>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</si>
  <si>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</si>
  <si>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</si>
  <si>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</si>
  <si>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</si>
  <si>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</si>
  <si>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</si>
  <si>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</si>
  <si>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</si>
  <si>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</si>
  <si>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</si>
  <si>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</si>
  <si>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</si>
  <si>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</si>
  <si>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</si>
  <si>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</si>
  <si>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</si>
  <si>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</si>
  <si>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</si>
  <si>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</si>
  <si>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</si>
  <si>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</si>
  <si>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</si>
  <si>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</si>
  <si>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</si>
  <si>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</si>
  <si>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</si>
  <si>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</si>
  <si>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</si>
  <si>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</si>
  <si>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</si>
  <si>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</si>
  <si>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</si>
  <si>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</si>
  <si>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</si>
  <si>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</si>
  <si>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</si>
  <si>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</si>
  <si>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</si>
  <si>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</si>
  <si>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</si>
  <si>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</si>
  <si>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</si>
  <si>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</si>
  <si>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</si>
  <si>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</si>
  <si>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</si>
  <si>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</si>
  <si>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</si>
  <si>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</si>
  <si>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</si>
  <si>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</si>
  <si>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</si>
  <si>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</si>
  <si>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</si>
  <si>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</si>
  <si>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</si>
  <si>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</si>
  <si>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</si>
  <si>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</si>
  <si>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</si>
  <si>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</si>
  <si>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</si>
  <si>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</si>
  <si>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</si>
  <si>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</si>
  <si>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</si>
  <si>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</si>
  <si>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</si>
  <si>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</si>
  <si>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</si>
  <si>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</si>
  <si>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</si>
  <si>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</si>
  <si>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</si>
  <si>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</si>
  <si>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</si>
  <si>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</si>
  <si>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</si>
  <si>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</si>
  <si>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</si>
  <si>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</si>
  <si>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</si>
  <si>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</si>
  <si>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</si>
  <si>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</si>
  <si>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</si>
  <si>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</si>
  <si>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</si>
  <si>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</si>
  <si>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</si>
  <si>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</si>
  <si>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</si>
  <si>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</si>
  <si>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</si>
  <si>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</si>
  <si>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</si>
  <si>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</si>
  <si>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</si>
  <si>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</si>
  <si>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</si>
  <si>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</si>
  <si>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</si>
  <si>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</si>
  <si>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</si>
  <si>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</si>
  <si>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</si>
  <si>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</si>
  <si>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</si>
  <si>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</si>
  <si>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</si>
  <si>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</si>
  <si>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</si>
  <si>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</si>
  <si>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</si>
  <si>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</si>
  <si>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</si>
  <si>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</si>
  <si>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</si>
  <si>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</si>
  <si>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</si>
  <si>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</si>
  <si>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</si>
  <si>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</si>
  <si>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</si>
  <si>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</si>
  <si>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</si>
  <si>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</si>
  <si>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</si>
  <si>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</si>
  <si>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</si>
  <si>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</si>
  <si>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</si>
  <si>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</si>
  <si>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</si>
  <si>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</si>
  <si>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</si>
  <si>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</si>
  <si>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</si>
  <si>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</si>
  <si>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</si>
  <si>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</si>
  <si>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</si>
  <si>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</si>
  <si>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</si>
  <si>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</si>
  <si>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</si>
  <si>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</si>
  <si>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</si>
  <si>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</si>
  <si>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</si>
  <si>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</si>
  <si>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</si>
  <si>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</si>
  <si>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</si>
  <si>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</si>
  <si>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</si>
  <si>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</si>
  <si>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</si>
  <si>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</si>
  <si>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</si>
  <si>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</si>
  <si>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</si>
  <si>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</si>
  <si>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</si>
  <si>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</si>
  <si>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</si>
  <si>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</si>
  <si>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</si>
  <si>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</si>
  <si>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</si>
  <si>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</si>
  <si>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</si>
  <si>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</si>
  <si>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</si>
  <si>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</si>
  <si>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</si>
  <si>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</si>
  <si>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</si>
  <si>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</si>
  <si>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</si>
  <si>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</si>
  <si>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</si>
  <si>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</si>
  <si>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</si>
  <si>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</si>
  <si>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</si>
  <si>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</si>
  <si>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</si>
  <si>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</si>
  <si>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</si>
  <si>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</si>
  <si>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</si>
  <si>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</si>
  <si>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</si>
  <si>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</si>
  <si>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</si>
  <si>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</si>
  <si>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</si>
  <si>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</si>
  <si>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</si>
  <si>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</si>
  <si>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</si>
  <si>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</si>
  <si>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</si>
  <si>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</si>
  <si>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</si>
  <si>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</si>
  <si>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</si>
  <si>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</si>
  <si>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</si>
  <si>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</si>
  <si>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</si>
  <si>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</si>
  <si>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</si>
  <si>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</si>
  <si>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</si>
  <si>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</si>
  <si>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</si>
  <si>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</si>
  <si>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</si>
  <si>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</si>
  <si>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</si>
  <si>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</si>
  <si>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</si>
  <si>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</si>
  <si>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</si>
  <si>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</si>
  <si>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</si>
  <si>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</si>
  <si>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</si>
  <si>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</si>
  <si>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</si>
  <si>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</si>
  <si>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</si>
  <si>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</si>
  <si>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</si>
  <si>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</si>
  <si>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</si>
  <si>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</si>
  <si>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</si>
  <si>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</si>
  <si>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</si>
  <si>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</si>
  <si>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</si>
  <si>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</si>
  <si>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</si>
  <si>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</si>
  <si>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</si>
  <si>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</si>
  <si>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</si>
  <si>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</si>
  <si>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</si>
  <si>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</si>
  <si>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</si>
  <si>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</si>
  <si>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</si>
  <si>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</si>
  <si>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</si>
  <si>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</si>
  <si>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</si>
  <si>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</si>
  <si>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</si>
  <si>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</si>
  <si>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</si>
  <si>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</si>
  <si>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</si>
  <si>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</si>
  <si>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</si>
  <si>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</si>
  <si>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</si>
  <si>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</si>
  <si>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</si>
  <si>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</si>
  <si>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</si>
  <si>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</si>
  <si>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</si>
  <si>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</si>
  <si>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</si>
  <si>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</si>
  <si>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</si>
  <si>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</si>
  <si>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</si>
  <si>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</si>
  <si>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</si>
  <si>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</si>
  <si>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</si>
  <si>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</si>
  <si>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</si>
  <si>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</si>
  <si>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</si>
  <si>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</si>
  <si>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</si>
  <si>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</si>
  <si>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</si>
  <si>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</si>
  <si>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</si>
  <si>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</si>
  <si>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</si>
  <si>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</si>
  <si>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</si>
  <si>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</si>
  <si>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</si>
  <si>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</si>
  <si>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</si>
  <si>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</si>
  <si>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</si>
  <si>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</si>
  <si>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</si>
  <si>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</si>
  <si>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</si>
  <si>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</si>
  <si>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</si>
  <si>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</si>
  <si>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</si>
  <si>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</si>
  <si>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</si>
  <si>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</si>
  <si>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</si>
  <si>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</si>
  <si>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</si>
  <si>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</si>
  <si>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</si>
  <si>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</si>
  <si>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</si>
  <si>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</si>
  <si>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</si>
  <si>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</si>
  <si>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</si>
  <si>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</si>
  <si>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</si>
  <si>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</si>
  <si>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</si>
  <si>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</si>
  <si>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</si>
  <si>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</si>
  <si>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</si>
  <si>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</si>
  <si>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</si>
  <si>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</si>
  <si>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</si>
  <si>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</si>
  <si>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</si>
  <si>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</si>
  <si>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</si>
  <si>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</si>
  <si>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</si>
  <si>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</si>
  <si>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</si>
  <si>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</si>
  <si>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</si>
  <si>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</si>
  <si>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</si>
  <si>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</si>
  <si>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</si>
  <si>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</si>
  <si>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</si>
  <si>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</si>
  <si>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</si>
  <si>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</si>
  <si>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</si>
  <si>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</si>
  <si>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</si>
  <si>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</si>
  <si>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</si>
  <si>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</si>
  <si>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</si>
  <si>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</si>
  <si>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</si>
  <si>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</si>
  <si>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</si>
  <si>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</si>
  <si>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</si>
  <si>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</si>
  <si>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</si>
  <si>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</si>
  <si>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</si>
  <si>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</si>
  <si>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</si>
  <si>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</si>
  <si>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</si>
  <si>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</si>
  <si>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</si>
  <si>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</si>
  <si>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</si>
  <si>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</si>
  <si>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</si>
  <si>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</si>
  <si>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</si>
  <si>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</si>
  <si>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</si>
  <si>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</si>
  <si>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</si>
  <si>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</si>
  <si>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</si>
  <si>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</si>
  <si>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</si>
  <si>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</si>
  <si>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</si>
  <si>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</si>
  <si>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</si>
  <si>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</si>
  <si>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</si>
  <si>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</si>
  <si>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</si>
  <si>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</si>
  <si>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</si>
  <si>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</si>
  <si>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</si>
  <si>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</si>
  <si>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</si>
  <si>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</si>
  <si>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</si>
  <si>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</si>
  <si>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</si>
  <si>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</si>
  <si>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</si>
  <si>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</si>
  <si>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</si>
  <si>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</si>
  <si>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</si>
  <si>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</si>
  <si>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</si>
  <si>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</si>
  <si>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</si>
  <si>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</si>
  <si>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</si>
  <si>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</si>
  <si>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</si>
  <si>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</si>
  <si>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</si>
  <si>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</si>
  <si>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</si>
  <si>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</si>
  <si>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</si>
  <si>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</si>
  <si>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</si>
  <si>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</si>
  <si>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</si>
  <si>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</si>
  <si>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</si>
  <si>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</si>
  <si>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</si>
  <si>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</si>
  <si>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</si>
  <si>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</si>
  <si>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</si>
  <si>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</si>
  <si>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</si>
  <si>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</si>
  <si>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</si>
  <si>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</si>
  <si>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</si>
  <si>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</si>
  <si>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</si>
  <si>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</si>
  <si>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</si>
  <si>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</si>
  <si>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</si>
  <si>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</si>
  <si>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</si>
  <si>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</si>
  <si>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</si>
  <si>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</si>
  <si>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</si>
  <si>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</si>
  <si>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</si>
  <si>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</si>
  <si>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</si>
  <si>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</si>
  <si>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</si>
  <si>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</si>
  <si>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</si>
  <si>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</si>
  <si>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</si>
  <si>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</si>
  <si>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</si>
  <si>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</si>
  <si>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</si>
  <si>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</si>
  <si>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</si>
  <si>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</si>
  <si>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</si>
  <si>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</si>
  <si>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</si>
  <si>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</si>
  <si>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</si>
  <si>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</si>
  <si>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</si>
  <si>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</si>
  <si>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</si>
  <si>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</si>
  <si>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</si>
  <si>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</si>
  <si>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</si>
  <si>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</si>
  <si>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</si>
  <si>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</si>
  <si>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</si>
  <si>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</si>
  <si>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</si>
  <si>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</si>
  <si>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</si>
  <si>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</si>
  <si>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</si>
  <si>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</si>
  <si>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</si>
  <si>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</si>
  <si>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</si>
  <si>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</si>
  <si>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</si>
  <si>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</si>
  <si>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</si>
  <si>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</si>
  <si>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</si>
  <si>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</si>
  <si>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</si>
  <si>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</si>
  <si>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</si>
  <si>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</si>
  <si>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</si>
  <si>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</si>
  <si>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</si>
  <si>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</si>
  <si>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</si>
  <si>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</si>
  <si>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</si>
  <si>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</si>
  <si>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</si>
  <si>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</si>
  <si>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</si>
  <si>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</si>
  <si>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</si>
  <si>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</si>
  <si>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</si>
  <si>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</si>
  <si>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</si>
  <si>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</si>
  <si>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</si>
  <si>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</si>
  <si>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</si>
  <si>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</si>
  <si>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</si>
  <si>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</si>
  <si>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</si>
  <si>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</si>
  <si>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</si>
  <si>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</si>
  <si>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</si>
  <si>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</si>
  <si>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</si>
  <si>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</si>
  <si>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</si>
  <si>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</si>
  <si>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</si>
  <si>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</si>
  <si>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</si>
  <si>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</si>
  <si>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</si>
  <si>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</si>
  <si>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</si>
  <si>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</si>
  <si>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</si>
  <si>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</si>
  <si>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</si>
  <si>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</si>
  <si>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</si>
  <si>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</si>
  <si>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</si>
  <si>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</si>
  <si>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</si>
  <si>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</si>
  <si>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</si>
  <si>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</si>
  <si>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</si>
  <si>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</si>
  <si>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</si>
  <si>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</si>
  <si>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</si>
  <si>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</si>
  <si>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</si>
  <si>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</si>
  <si>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</si>
  <si>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</si>
  <si>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</si>
  <si>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</si>
  <si>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</si>
  <si>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</si>
  <si>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</si>
  <si>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</si>
  <si>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</si>
  <si>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</si>
  <si>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</si>
  <si>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</si>
  <si>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</si>
  <si>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</si>
  <si>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</si>
  <si>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</si>
  <si>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</si>
  <si>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</si>
  <si>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</si>
  <si>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</si>
  <si>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</si>
  <si>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</si>
  <si>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</si>
  <si>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</si>
  <si>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</si>
  <si>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</si>
  <si>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</si>
  <si>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</si>
  <si>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</si>
  <si>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</si>
  <si>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</si>
  <si>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</si>
  <si>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</si>
  <si>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</si>
  <si>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</si>
  <si>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</si>
  <si>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</si>
  <si>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</si>
  <si>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</si>
  <si>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</si>
  <si>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</si>
  <si>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</si>
  <si>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</si>
  <si>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</si>
  <si>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</si>
  <si>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</si>
  <si>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</si>
  <si>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</si>
  <si>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</si>
  <si>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</si>
  <si>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</si>
  <si>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</si>
  <si>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</si>
  <si>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</si>
  <si>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</si>
  <si>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</si>
  <si>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</si>
  <si>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</si>
  <si>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</si>
  <si>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</si>
  <si>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</si>
  <si>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</si>
  <si>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</si>
  <si>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</si>
  <si>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</si>
  <si>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</si>
  <si>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</si>
  <si>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</si>
  <si>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</si>
  <si>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</si>
  <si>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</si>
  <si>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</si>
  <si>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</si>
  <si>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</si>
  <si>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</si>
  <si>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</si>
  <si>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</si>
  <si>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</si>
  <si>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</si>
  <si>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</si>
  <si>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</si>
  <si>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</si>
  <si>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</si>
  <si>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</si>
  <si>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</si>
  <si>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</si>
  <si>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</si>
  <si>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</si>
  <si>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</si>
  <si>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</si>
  <si>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</si>
  <si>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</si>
  <si>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</si>
  <si>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</si>
  <si>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</si>
  <si>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</si>
  <si>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</si>
  <si>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</si>
  <si>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</si>
  <si>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</si>
  <si>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</si>
  <si>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</si>
  <si>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</si>
  <si>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</si>
  <si>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</si>
  <si>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</si>
  <si>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</si>
  <si>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</si>
  <si>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</si>
  <si>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</si>
  <si>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</si>
  <si>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</si>
  <si>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</si>
  <si>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</si>
  <si>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</si>
  <si>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</si>
  <si>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</si>
  <si>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</si>
  <si>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</si>
  <si>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</si>
  <si>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</si>
  <si>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</si>
  <si>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</si>
  <si>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</si>
  <si>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</si>
  <si>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</si>
  <si>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</si>
  <si>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</si>
  <si>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</si>
  <si>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</si>
  <si>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</si>
  <si>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</si>
  <si>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</si>
  <si>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</si>
  <si>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</si>
  <si>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</si>
  <si>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</si>
  <si>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</si>
  <si>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</si>
  <si>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</si>
  <si>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</si>
  <si>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</si>
  <si>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</si>
  <si>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</si>
  <si>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</si>
  <si>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</si>
  <si>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</si>
  <si>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</si>
  <si>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</si>
  <si>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</si>
  <si>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</si>
  <si>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</si>
  <si>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</si>
  <si>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</si>
  <si>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</si>
  <si>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</si>
  <si>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</si>
  <si>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</si>
  <si>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</si>
  <si>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</si>
  <si>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</si>
  <si>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</si>
  <si>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</si>
  <si>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</si>
  <si>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</si>
  <si>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</si>
  <si>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</si>
  <si>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</si>
  <si>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</si>
  <si>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</si>
  <si>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</si>
  <si>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</si>
  <si>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</si>
  <si>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</si>
  <si>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</si>
  <si>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</si>
  <si>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</si>
  <si>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</si>
  <si>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</si>
  <si>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</si>
  <si>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</si>
  <si>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</si>
  <si>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</si>
  <si>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</si>
  <si>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</si>
  <si>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</si>
  <si>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</si>
  <si>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</si>
  <si>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</si>
  <si>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</si>
  <si>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</si>
  <si>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</si>
  <si>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</si>
  <si>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</si>
  <si>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</si>
  <si>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</si>
  <si>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</si>
  <si>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</si>
  <si>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</si>
  <si>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</si>
  <si>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</si>
  <si>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</si>
  <si>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</si>
  <si>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</si>
  <si>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</si>
  <si>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</si>
  <si>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</si>
  <si>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</si>
  <si>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</si>
  <si>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</si>
  <si>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</si>
  <si>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</si>
  <si>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</si>
  <si>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</si>
  <si>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</si>
  <si>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</si>
  <si>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</si>
  <si>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</si>
  <si>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</si>
  <si>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</si>
  <si>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</si>
  <si>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</si>
  <si>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</si>
  <si>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</si>
  <si>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</si>
  <si>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</si>
  <si>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</si>
  <si>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</si>
  <si>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</si>
  <si>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</si>
  <si>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</si>
  <si>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</si>
  <si>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</si>
  <si>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</si>
  <si>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</si>
  <si>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</si>
  <si>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</si>
  <si>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</si>
  <si>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</si>
  <si>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</si>
  <si>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</si>
  <si>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</si>
  <si>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</si>
  <si>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</si>
  <si>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</si>
  <si>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</si>
  <si>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</si>
  <si>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</si>
  <si>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</si>
  <si>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</si>
  <si>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</si>
  <si>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</si>
  <si>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</si>
  <si>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</si>
  <si>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</si>
  <si>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</si>
  <si>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</si>
  <si>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</si>
  <si>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</si>
  <si>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</si>
  <si>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</si>
  <si>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</si>
  <si>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</si>
  <si>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</si>
  <si>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</si>
  <si>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</si>
  <si>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</si>
  <si>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</si>
  <si>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</si>
  <si>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</si>
  <si>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</si>
  <si>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</si>
  <si>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</si>
  <si>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</si>
  <si>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</si>
  <si>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</si>
  <si>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</si>
  <si>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</si>
  <si>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</si>
  <si>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</si>
  <si>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</si>
  <si>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</si>
  <si>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</si>
  <si>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</si>
  <si>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</si>
  <si>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</si>
  <si>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</si>
  <si>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</si>
  <si>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</si>
  <si>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</si>
  <si>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</si>
  <si>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</si>
  <si>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</si>
  <si>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</si>
  <si>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</si>
  <si>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</si>
  <si>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</si>
  <si>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</si>
  <si>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</si>
  <si>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</si>
  <si>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</si>
  <si>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</si>
  <si>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</si>
  <si>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</si>
  <si>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</si>
  <si>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</si>
  <si>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</si>
  <si>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</si>
  <si>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</si>
  <si>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</si>
  <si>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</si>
  <si>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</si>
  <si>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</si>
  <si>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</si>
  <si>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</si>
  <si>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</si>
  <si>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</si>
  <si>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</si>
  <si>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</si>
  <si>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</si>
  <si>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</si>
  <si>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</si>
  <si>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</si>
  <si>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</si>
  <si>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</si>
  <si>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</si>
  <si>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</si>
  <si>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</si>
  <si>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</si>
  <si>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</si>
  <si>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</si>
  <si>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</si>
  <si>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</si>
  <si>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</si>
  <si>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</si>
  <si>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</si>
  <si>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</si>
  <si>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</si>
  <si>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</si>
  <si>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</si>
  <si>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</si>
  <si>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</si>
  <si>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</si>
  <si>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</si>
  <si>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</si>
  <si>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</si>
  <si>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</si>
  <si>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</si>
  <si>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</si>
  <si>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</si>
  <si>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</si>
  <si>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</si>
  <si>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</si>
  <si>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</si>
  <si>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</si>
  <si>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</si>
  <si>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</si>
  <si>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</si>
  <si>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</si>
  <si>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</si>
  <si>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</si>
  <si>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</si>
  <si>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</si>
  <si>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</si>
  <si>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</si>
  <si>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</si>
  <si>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</si>
  <si>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</si>
  <si>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</si>
  <si>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</si>
  <si>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</si>
  <si>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</si>
  <si>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</si>
  <si>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</si>
  <si>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</si>
  <si>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</si>
  <si>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</si>
  <si>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</si>
  <si>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</si>
  <si>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</si>
  <si>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</si>
  <si>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</si>
  <si>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</si>
  <si>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</si>
  <si>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</si>
  <si>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</si>
  <si>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</si>
  <si>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</si>
  <si>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</si>
  <si>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</si>
  <si>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</si>
  <si>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</si>
  <si>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</si>
  <si>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</si>
  <si>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</si>
  <si>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</si>
  <si>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</si>
  <si>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</si>
  <si>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</si>
  <si>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</si>
  <si>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</si>
  <si>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</si>
  <si>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</si>
  <si>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</si>
  <si>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</si>
  <si>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</si>
  <si>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</si>
  <si>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</si>
  <si>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</si>
  <si>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</si>
  <si>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</si>
  <si>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</si>
  <si>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</si>
  <si>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</si>
  <si>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</si>
  <si>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</si>
  <si>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</si>
  <si>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</si>
  <si>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</si>
  <si>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</si>
  <si>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</si>
  <si>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</si>
  <si>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</si>
  <si>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</si>
  <si>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</si>
  <si>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</si>
  <si>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</si>
  <si>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</si>
  <si>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</si>
  <si>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</si>
  <si>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</si>
  <si>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</si>
  <si>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</si>
  <si>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</si>
  <si>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</si>
  <si>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</si>
  <si>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</si>
  <si>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</si>
  <si>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</si>
  <si>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</si>
  <si>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</si>
  <si>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</si>
  <si>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</si>
  <si>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</si>
  <si>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</si>
  <si>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</si>
  <si>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</si>
  <si>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</si>
  <si>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</si>
  <si>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</si>
  <si>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</si>
  <si>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</si>
  <si>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</si>
  <si>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</si>
  <si>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</si>
  <si>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</si>
  <si>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</si>
  <si>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</si>
  <si>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</si>
  <si>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</si>
  <si>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</si>
  <si>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</si>
  <si>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</si>
  <si>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</si>
  <si>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</si>
  <si>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</si>
  <si>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</si>
  <si>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</si>
  <si>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</si>
  <si>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</si>
  <si>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</si>
  <si>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</si>
  <si>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</si>
  <si>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</si>
  <si>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</si>
  <si>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</si>
  <si>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</si>
  <si>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</si>
  <si>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</si>
  <si>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</si>
  <si>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</si>
  <si>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</si>
  <si>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</si>
  <si>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</si>
  <si>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</si>
  <si>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</si>
  <si>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</si>
  <si>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</si>
  <si>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</si>
  <si>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</si>
  <si>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</si>
  <si>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</si>
  <si>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</si>
  <si>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</si>
  <si>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</si>
  <si>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</si>
  <si>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</si>
  <si>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</si>
  <si>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</si>
  <si>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</si>
  <si>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</si>
  <si>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</si>
  <si>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</si>
  <si>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</si>
  <si>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</si>
  <si>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</si>
  <si>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</si>
  <si>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</si>
  <si>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</si>
  <si>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</si>
  <si>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</si>
  <si>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</si>
  <si>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</si>
  <si>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</si>
  <si>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</si>
  <si>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</si>
  <si>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</si>
  <si>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</si>
  <si>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</si>
  <si>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</si>
  <si>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</si>
  <si>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</si>
  <si>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</si>
  <si>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</si>
  <si>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</si>
  <si>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</si>
  <si>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</si>
  <si>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</si>
  <si>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</si>
  <si>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</si>
  <si>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</si>
  <si>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</si>
  <si>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</si>
  <si>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</si>
  <si>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</si>
  <si>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</si>
  <si>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</si>
  <si>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</si>
  <si>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</si>
  <si>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</si>
  <si>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</si>
  <si>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</si>
  <si>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</si>
  <si>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</si>
  <si>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</si>
  <si>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</si>
  <si>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</si>
  <si>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</si>
  <si>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</si>
  <si>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</si>
  <si>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</si>
  <si>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</si>
  <si>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</si>
  <si>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</si>
  <si>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</si>
  <si>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</si>
  <si>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</si>
  <si>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</si>
  <si>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</si>
  <si>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</si>
  <si>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</si>
  <si>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</si>
  <si>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</si>
  <si>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</si>
  <si>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</si>
  <si>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</si>
  <si>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</si>
  <si>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</si>
  <si>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</si>
  <si>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</si>
  <si>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</si>
  <si>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</si>
  <si>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</si>
  <si>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</si>
  <si>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</si>
  <si>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</si>
  <si>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</si>
  <si>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</si>
  <si>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</si>
  <si>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</si>
  <si>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</si>
  <si>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</si>
  <si>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</si>
  <si>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</si>
  <si>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</si>
  <si>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</si>
  <si>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</si>
  <si>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</si>
  <si>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</si>
  <si>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</si>
  <si>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</si>
  <si>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</si>
  <si>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</si>
  <si>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</si>
  <si>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</si>
  <si>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</si>
  <si>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</si>
  <si>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</si>
  <si>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</si>
  <si>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</si>
  <si>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</si>
  <si>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</si>
  <si>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</si>
  <si>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</si>
  <si>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</si>
  <si>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</si>
  <si>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</si>
  <si>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</si>
  <si>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</si>
  <si>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</si>
  <si>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</si>
  <si>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</si>
  <si>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</si>
  <si>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</si>
  <si>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</si>
  <si>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</si>
  <si>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</si>
  <si>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</si>
  <si>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</si>
  <si>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</si>
  <si>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</si>
  <si>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</si>
  <si>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</si>
  <si>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</si>
  <si>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</si>
  <si>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</si>
  <si>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</si>
  <si>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</si>
  <si>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</si>
  <si>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</si>
  <si>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</si>
  <si>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</si>
  <si>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</si>
  <si>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</si>
  <si>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</si>
  <si>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</si>
  <si>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</si>
  <si>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</si>
  <si>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</si>
  <si>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</si>
  <si>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</si>
  <si>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</si>
  <si>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</si>
  <si>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</si>
  <si>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</si>
  <si>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</si>
  <si>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</si>
  <si>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</si>
  <si>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</si>
  <si>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</si>
  <si>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</si>
  <si>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</si>
  <si>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</si>
  <si>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</si>
  <si>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</si>
  <si>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</si>
  <si>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</si>
  <si>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</si>
  <si>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</si>
  <si>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</si>
  <si>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</si>
  <si>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</si>
  <si>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</si>
  <si>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</si>
  <si>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</si>
  <si>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</si>
  <si>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</si>
  <si>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</si>
  <si>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</si>
  <si>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</si>
  <si>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</si>
  <si>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</si>
  <si>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</si>
  <si>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</si>
  <si>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</si>
  <si>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</si>
  <si>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</si>
  <si>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</si>
  <si>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</si>
  <si>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</si>
  <si>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</si>
  <si>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</si>
  <si>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</si>
  <si>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</si>
  <si>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</si>
  <si>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</si>
  <si>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</si>
  <si>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</si>
  <si>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</si>
  <si>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</si>
  <si>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</si>
  <si>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</si>
  <si>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</si>
  <si>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</si>
  <si>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</si>
  <si>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</si>
  <si>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</si>
  <si>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</si>
  <si>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</si>
  <si>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</si>
  <si>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</si>
  <si>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</si>
  <si>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</si>
  <si>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</si>
  <si>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</si>
  <si>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</si>
  <si>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</si>
  <si>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</si>
  <si>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</si>
  <si>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</si>
  <si>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</si>
  <si>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</si>
  <si>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</si>
  <si>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</si>
  <si>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</si>
  <si>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</si>
  <si>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</si>
  <si>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</si>
  <si>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</si>
  <si>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</si>
  <si>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</si>
  <si>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</si>
  <si>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</si>
  <si>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</si>
  <si>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</si>
  <si>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</si>
  <si>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</si>
  <si>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</si>
  <si>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</si>
  <si>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</si>
  <si>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</si>
  <si>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</si>
  <si>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</si>
  <si>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</si>
  <si>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</si>
  <si>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</si>
  <si>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</si>
  <si>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</si>
  <si>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</si>
  <si>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</si>
  <si>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</si>
  <si>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</si>
  <si>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</si>
  <si>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</si>
  <si>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</si>
  <si>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</si>
  <si>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</si>
  <si>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</si>
  <si>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</si>
  <si>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</si>
  <si>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</si>
  <si>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</si>
  <si>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</si>
  <si>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</si>
  <si>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</si>
  <si>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</si>
  <si>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</si>
  <si>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</si>
  <si>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</si>
  <si>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</si>
  <si>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</si>
  <si>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</si>
  <si>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</si>
  <si>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</si>
  <si>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</si>
  <si>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</si>
  <si>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</si>
  <si>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</si>
  <si>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</si>
  <si>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</si>
  <si>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</si>
  <si>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</si>
  <si>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</si>
  <si>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</si>
  <si>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</si>
  <si>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</si>
  <si>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</si>
  <si>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</si>
  <si>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</si>
  <si>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</si>
  <si>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</si>
  <si>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</si>
  <si>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</si>
  <si>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</si>
  <si>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</si>
  <si>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</si>
  <si>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</si>
  <si>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</si>
  <si>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</si>
  <si>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</si>
  <si>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</si>
  <si>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</si>
  <si>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</si>
  <si>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</si>
  <si>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</si>
  <si>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</si>
  <si>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</si>
  <si>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</si>
  <si>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</si>
  <si>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</si>
  <si>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</si>
  <si>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</si>
  <si>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</si>
  <si>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</si>
  <si>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</si>
  <si>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</si>
  <si>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</si>
  <si>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</si>
  <si>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</si>
  <si>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</si>
  <si>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</si>
  <si>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</si>
  <si>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</si>
  <si>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</si>
  <si>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</si>
  <si>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</si>
  <si>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</si>
  <si>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</si>
  <si>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</si>
  <si>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</si>
  <si>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</si>
  <si>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</si>
  <si>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</si>
  <si>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</si>
  <si>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</si>
  <si>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</si>
  <si>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</si>
  <si>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</si>
  <si>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</si>
  <si>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</si>
  <si>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</si>
  <si>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</si>
  <si>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</si>
  <si>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</si>
  <si>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</si>
  <si>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</si>
  <si>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</si>
  <si>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</si>
  <si>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</si>
  <si>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</si>
  <si>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</si>
  <si>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</si>
  <si>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</si>
  <si>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</si>
  <si>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</si>
  <si>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</si>
  <si>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</si>
  <si>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</si>
  <si>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</si>
  <si>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</si>
  <si>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</si>
  <si>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</si>
  <si>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</si>
  <si>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</si>
  <si>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</si>
  <si>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</si>
  <si>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</si>
  <si>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</si>
  <si>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</si>
  <si>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</si>
  <si>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</si>
  <si>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</si>
  <si>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</si>
  <si>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</si>
  <si>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</si>
  <si>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</si>
  <si>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</si>
  <si>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</si>
  <si>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</si>
  <si>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</si>
  <si>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</si>
  <si>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</si>
  <si>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</si>
  <si>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</si>
  <si>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</si>
  <si>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</si>
  <si>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</si>
  <si>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</si>
  <si>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</si>
  <si>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</si>
  <si>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</si>
  <si>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</si>
  <si>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</si>
  <si>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</si>
  <si>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</si>
  <si>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</si>
  <si>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</si>
  <si>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</si>
  <si>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</si>
  <si>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</si>
  <si>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</si>
  <si>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</si>
  <si>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</si>
  <si>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</si>
  <si>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</si>
  <si>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</si>
  <si>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</si>
  <si>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</si>
  <si>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</si>
  <si>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</si>
  <si>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</si>
  <si>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</si>
  <si>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</si>
  <si>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</si>
  <si>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</si>
  <si>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</si>
  <si>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</si>
  <si>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</si>
  <si>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</si>
  <si>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</si>
  <si>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</si>
  <si>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</si>
  <si>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</si>
  <si>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</si>
  <si>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</si>
  <si>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</si>
  <si>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</si>
  <si>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</si>
  <si>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</si>
  <si>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</si>
  <si>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</si>
  <si>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</si>
  <si>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</si>
  <si>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</si>
  <si>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</si>
  <si>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</si>
  <si>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</si>
  <si>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</si>
  <si>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</si>
  <si>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</si>
  <si>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</si>
  <si>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</si>
  <si>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</si>
  <si>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</si>
  <si>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</si>
  <si>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</si>
  <si>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</si>
  <si>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</si>
  <si>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</si>
  <si>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</si>
  <si>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</si>
  <si>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</si>
  <si>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</si>
  <si>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</si>
  <si>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</si>
  <si>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</si>
  <si>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</si>
  <si>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</si>
  <si>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</si>
  <si>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</si>
  <si>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</si>
  <si>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</si>
  <si>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</si>
  <si>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</si>
  <si>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</si>
  <si>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</si>
  <si>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</si>
  <si>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</si>
  <si>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</si>
  <si>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</si>
  <si>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</si>
  <si>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</si>
  <si>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</si>
  <si>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</si>
  <si>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</si>
  <si>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</si>
  <si>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</si>
  <si>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</si>
  <si>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</si>
  <si>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</si>
  <si>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</si>
  <si>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</si>
  <si>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</si>
  <si>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</si>
  <si>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</si>
  <si>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</si>
  <si>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</si>
  <si>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</si>
  <si>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</si>
  <si>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</si>
  <si>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</si>
  <si>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</si>
  <si>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</si>
  <si>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</si>
  <si>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</si>
  <si>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</si>
  <si>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</si>
  <si>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</si>
  <si>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</si>
  <si>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</si>
  <si>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</si>
  <si>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</si>
  <si>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</si>
  <si>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</si>
  <si>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</si>
  <si>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</si>
  <si>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</si>
  <si>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</si>
  <si>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</si>
  <si>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</si>
  <si>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</si>
  <si>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</si>
  <si>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</si>
  <si>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</si>
  <si>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</si>
  <si>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</si>
  <si>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</si>
  <si>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</si>
  <si>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</si>
  <si>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</si>
  <si>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</si>
  <si>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</si>
  <si>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</si>
  <si>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</si>
  <si>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</si>
  <si>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</si>
  <si>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</si>
  <si>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</si>
  <si>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</si>
  <si>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</si>
  <si>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</si>
  <si>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</si>
  <si>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</si>
  <si>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</si>
  <si>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</si>
  <si>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</si>
  <si>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</si>
  <si>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</si>
  <si>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</si>
  <si>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</si>
  <si>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</si>
  <si>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</si>
  <si>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</si>
  <si>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</si>
  <si>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</si>
  <si>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</si>
  <si>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</si>
  <si>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</si>
  <si>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</si>
  <si>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</si>
  <si>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</si>
  <si>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</si>
  <si>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</si>
  <si>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</si>
  <si>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</si>
  <si>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</si>
  <si>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</si>
  <si>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</si>
  <si>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</si>
  <si>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</si>
  <si>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</si>
  <si>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</si>
  <si>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</si>
  <si>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</si>
  <si>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</si>
  <si>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</si>
  <si>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</si>
  <si>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</si>
  <si>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</si>
  <si>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</si>
  <si>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</si>
  <si>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</si>
  <si>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</si>
  <si>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</si>
  <si>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</si>
  <si>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</si>
  <si>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</si>
  <si>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</si>
  <si>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</si>
  <si>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</si>
  <si>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</si>
  <si>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</si>
  <si>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</si>
  <si>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</si>
  <si>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</si>
  <si>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</si>
  <si>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</si>
  <si>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</si>
  <si>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</si>
  <si>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</si>
  <si>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</si>
  <si>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</si>
  <si>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</si>
  <si>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</si>
  <si>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</si>
  <si>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</si>
  <si>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</si>
  <si>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</si>
  <si>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</si>
  <si>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</si>
  <si>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</si>
  <si>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</si>
  <si>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</si>
  <si>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</si>
  <si>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</si>
  <si>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</si>
  <si>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</si>
  <si>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</si>
  <si>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</si>
  <si>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</si>
  <si>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</si>
  <si>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</si>
  <si>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</si>
  <si>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</si>
  <si>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</si>
  <si>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</si>
  <si>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</si>
  <si>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</si>
  <si>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</si>
  <si>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</si>
  <si>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</si>
  <si>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</si>
  <si>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</si>
  <si>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</si>
  <si>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</si>
  <si>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</si>
  <si>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</si>
  <si>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</si>
  <si>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</si>
  <si>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</si>
  <si>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</si>
  <si>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</si>
  <si>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</si>
  <si>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</si>
  <si>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</si>
  <si>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</si>
  <si>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</si>
  <si>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</si>
  <si>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</si>
  <si>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</si>
  <si>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</si>
  <si>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</si>
  <si>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</si>
  <si>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</si>
  <si>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</si>
  <si>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</si>
  <si>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</si>
  <si>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</si>
  <si>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</si>
  <si>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</si>
  <si>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</si>
  <si>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</si>
  <si>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</si>
  <si>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</si>
  <si>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</si>
  <si>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</si>
  <si>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</si>
  <si>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</si>
  <si>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</si>
  <si>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</si>
  <si>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</si>
  <si>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</si>
  <si>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</si>
  <si>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</si>
  <si>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</si>
  <si>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</si>
  <si>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</si>
  <si>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</si>
  <si>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</si>
  <si>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</si>
  <si>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</si>
  <si>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</si>
  <si>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</si>
  <si>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</si>
  <si>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</si>
  <si>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</si>
  <si>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</si>
  <si>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</si>
  <si>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</si>
  <si>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</si>
  <si>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</si>
  <si>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</si>
  <si>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</si>
  <si>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</si>
  <si>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</si>
  <si>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</si>
  <si>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</si>
  <si>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</si>
  <si>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</si>
  <si>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</si>
  <si>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</si>
  <si>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</si>
  <si>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</si>
  <si>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</si>
  <si>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</si>
  <si>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</si>
  <si>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</si>
  <si>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</si>
  <si>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</si>
  <si>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</si>
  <si>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</si>
  <si>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</si>
  <si>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</si>
  <si>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</si>
  <si>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</si>
  <si>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</si>
  <si>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</si>
  <si>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</si>
  <si>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</si>
  <si>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</si>
  <si>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</si>
  <si>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</si>
  <si>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</si>
  <si>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</si>
  <si>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</si>
  <si>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</si>
  <si>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</si>
  <si>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</si>
  <si>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</si>
  <si>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</si>
  <si>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</si>
  <si>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</si>
  <si>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</si>
  <si>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</si>
  <si>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</si>
  <si>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</si>
  <si>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</si>
  <si>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</si>
  <si>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</si>
  <si>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</si>
  <si>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</si>
  <si>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</si>
  <si>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</si>
  <si>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</si>
  <si>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</si>
  <si>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</si>
  <si>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</si>
  <si>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</si>
  <si>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</si>
  <si>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</si>
  <si>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</si>
  <si>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</si>
  <si>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</si>
  <si>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</si>
  <si>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</si>
  <si>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</si>
  <si>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</si>
  <si>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</si>
  <si>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</si>
  <si>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</si>
  <si>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</si>
  <si>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</si>
  <si>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</si>
  <si>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</si>
  <si>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</si>
  <si>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</si>
  <si>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</si>
  <si>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</si>
  <si>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</si>
  <si>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</si>
  <si>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</si>
  <si>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</si>
  <si>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</si>
  <si>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</si>
  <si>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</si>
  <si>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</si>
  <si>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</si>
  <si>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</si>
  <si>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</si>
  <si>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</si>
  <si>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</si>
  <si>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</si>
  <si>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</si>
  <si>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</si>
  <si>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</si>
  <si>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</si>
  <si>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</si>
  <si>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</si>
  <si>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</si>
  <si>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</si>
  <si>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</si>
  <si>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</si>
  <si>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</si>
  <si>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</si>
  <si>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</si>
  <si>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</si>
  <si>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</si>
  <si>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</si>
  <si>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</si>
  <si>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</si>
  <si>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</si>
  <si>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</si>
  <si>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</si>
  <si>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</si>
  <si>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</si>
  <si>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</si>
  <si>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</si>
  <si>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</si>
  <si>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</si>
  <si>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</si>
  <si>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</si>
  <si>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</si>
  <si>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</si>
  <si>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</si>
  <si>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</si>
  <si>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</si>
  <si>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</si>
  <si>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</si>
  <si>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</si>
  <si>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</si>
  <si>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</si>
  <si>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</si>
  <si>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</si>
  <si>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</si>
  <si>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</si>
  <si>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</si>
  <si>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</si>
  <si>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</si>
  <si>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</si>
  <si>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</si>
  <si>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</si>
  <si>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</si>
  <si>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</si>
  <si>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</si>
  <si>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</si>
  <si>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</si>
  <si>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</si>
  <si>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</si>
  <si>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</si>
  <si>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</si>
  <si>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</si>
  <si>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</si>
  <si>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</si>
  <si>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</si>
  <si>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</si>
  <si>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</si>
  <si>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</si>
  <si>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</si>
  <si>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</si>
  <si>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</si>
  <si>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</si>
  <si>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</si>
  <si>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</si>
  <si>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</si>
  <si>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</si>
  <si>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</si>
  <si>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</si>
  <si>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</si>
  <si>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</si>
  <si>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</si>
  <si>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</si>
  <si>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</si>
  <si>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</si>
  <si>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</si>
  <si>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</si>
  <si>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</si>
  <si>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</si>
  <si>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</si>
  <si>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</si>
  <si>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</si>
  <si>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</si>
  <si>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</si>
  <si>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</si>
  <si>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</si>
  <si>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</si>
  <si>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</si>
  <si>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</si>
  <si>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</si>
  <si>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</si>
  <si>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</si>
  <si>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</si>
  <si>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</si>
  <si>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</si>
  <si>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</si>
  <si>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</si>
  <si>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</si>
  <si>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</si>
  <si>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</si>
  <si>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</si>
  <si>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</si>
  <si>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</si>
  <si>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</si>
  <si>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</si>
  <si>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</si>
  <si>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</si>
  <si>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</si>
  <si>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</si>
  <si>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</si>
  <si>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</si>
  <si>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</si>
  <si>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</si>
  <si>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</si>
  <si>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</si>
  <si>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</si>
  <si>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</si>
  <si>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</si>
  <si>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</si>
  <si>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</si>
  <si>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</si>
  <si>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</si>
  <si>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</si>
  <si>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</si>
  <si>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</si>
  <si>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</si>
  <si>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</si>
  <si>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</si>
  <si>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</si>
  <si>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</si>
  <si>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</si>
  <si>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</si>
  <si>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</si>
  <si>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</si>
  <si>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</si>
  <si>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</si>
  <si>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</si>
  <si>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</si>
  <si>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</si>
  <si>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</si>
  <si>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</si>
  <si>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</si>
  <si>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</si>
  <si>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</si>
  <si>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</si>
  <si>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</si>
  <si>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</si>
  <si>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</si>
  <si>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</si>
  <si>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</si>
  <si>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</si>
  <si>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</si>
  <si>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</si>
  <si>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</si>
  <si>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</si>
  <si>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</si>
  <si>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</si>
  <si>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</si>
  <si>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</si>
  <si>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</si>
  <si>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</si>
  <si>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</si>
  <si>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</si>
  <si>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</si>
  <si>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</si>
  <si>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</si>
  <si>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</si>
  <si>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</si>
  <si>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</si>
  <si>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</si>
  <si>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</si>
  <si>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</si>
  <si>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</si>
  <si>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</si>
  <si>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</si>
  <si>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</si>
  <si>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</si>
  <si>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</si>
  <si>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</si>
  <si>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</si>
  <si>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</si>
  <si>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</si>
  <si>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</si>
  <si>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</si>
  <si>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</si>
  <si>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</si>
  <si>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</si>
  <si>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</si>
  <si>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</si>
  <si>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</si>
  <si>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</si>
  <si>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</si>
  <si>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</si>
  <si>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</si>
  <si>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</si>
  <si>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</si>
  <si>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</si>
  <si>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</si>
  <si>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</si>
  <si>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</si>
  <si>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</si>
  <si>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</si>
  <si>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</si>
  <si>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</si>
  <si>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</si>
  <si>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</si>
  <si>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</si>
  <si>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</si>
  <si>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</si>
  <si>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</si>
  <si>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</si>
  <si>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</si>
  <si>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</si>
  <si>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</si>
  <si>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</si>
  <si>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</si>
  <si>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</si>
  <si>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</si>
  <si>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</si>
  <si>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</si>
  <si>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</si>
  <si>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</si>
  <si>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</si>
  <si>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</si>
  <si>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</si>
  <si>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</si>
  <si>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</si>
  <si>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</si>
  <si>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</si>
  <si>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</si>
  <si>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</si>
  <si>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</si>
  <si>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</si>
  <si>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</si>
  <si>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</si>
  <si>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</si>
  <si>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</si>
  <si>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</si>
  <si>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</si>
  <si>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</si>
  <si>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</si>
  <si>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</si>
  <si>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</si>
  <si>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</si>
  <si>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</si>
  <si>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</si>
  <si>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</si>
  <si>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</si>
  <si>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</si>
  <si>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</si>
  <si>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</si>
  <si>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</si>
  <si>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</si>
  <si>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</si>
  <si>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</si>
  <si>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</si>
  <si>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</si>
  <si>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</si>
  <si>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</si>
  <si>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</si>
  <si>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</si>
  <si>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</si>
  <si>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</si>
  <si>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</si>
  <si>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</si>
  <si>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</si>
  <si>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</si>
  <si>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</si>
  <si>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</si>
  <si>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</si>
  <si>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</si>
  <si>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</si>
  <si>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</si>
  <si>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</si>
  <si>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</si>
  <si>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</si>
  <si>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</si>
  <si>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</si>
  <si>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</si>
  <si>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</si>
  <si>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</si>
  <si>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</si>
  <si>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</si>
  <si>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</si>
  <si>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</si>
  <si>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</si>
  <si>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</si>
  <si>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</si>
  <si>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</si>
  <si>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</si>
  <si>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</si>
  <si>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</si>
  <si>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</si>
  <si>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</si>
  <si>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</si>
  <si>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</si>
  <si>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</si>
  <si>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</si>
  <si>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</si>
  <si>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</si>
  <si>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</si>
  <si>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</si>
  <si>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</si>
  <si>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</si>
  <si>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</si>
  <si>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</si>
  <si>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</si>
  <si>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</si>
  <si>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</si>
  <si>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</si>
  <si>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</si>
  <si>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</si>
  <si>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</si>
  <si>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</si>
  <si>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</si>
  <si>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</si>
  <si>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</si>
  <si>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</si>
  <si>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</si>
  <si>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</si>
  <si>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</si>
  <si>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</si>
  <si>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</si>
  <si>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</si>
  <si>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</si>
  <si>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</si>
  <si>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</si>
  <si>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</si>
  <si>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</si>
  <si>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</si>
  <si>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</si>
  <si>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</si>
  <si>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</si>
  <si>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</si>
  <si>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</si>
  <si>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</si>
  <si>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</si>
  <si>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</si>
  <si>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</si>
  <si>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</si>
  <si>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</si>
  <si>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</si>
  <si>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</si>
  <si>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</si>
  <si>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</si>
  <si>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</si>
  <si>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</si>
  <si>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</si>
  <si>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</si>
  <si>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</si>
  <si>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</si>
  <si>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</si>
  <si>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</si>
  <si>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</si>
  <si>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</si>
  <si>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</si>
  <si>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</si>
  <si>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</si>
  <si>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</si>
  <si>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</si>
  <si>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</si>
  <si>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</si>
  <si>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</si>
  <si>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</si>
  <si>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</si>
  <si>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</si>
  <si>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</si>
  <si>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</si>
  <si>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</si>
  <si>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</si>
  <si>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</si>
  <si>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</si>
  <si>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</si>
  <si>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</si>
  <si>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</si>
  <si>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</si>
  <si>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</si>
  <si>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</si>
  <si>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</si>
  <si>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</si>
  <si>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</si>
  <si>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</si>
  <si>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</si>
  <si>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</si>
  <si>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</si>
  <si>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</si>
  <si>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</si>
  <si>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</si>
  <si>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</si>
  <si>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</si>
  <si>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</si>
  <si>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</si>
  <si>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</si>
  <si>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</si>
  <si>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</si>
  <si>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</si>
  <si>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</si>
  <si>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</si>
  <si>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</si>
  <si>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</si>
  <si>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</si>
  <si>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</si>
  <si>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</si>
  <si>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</si>
  <si>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</si>
  <si>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</si>
  <si>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</si>
  <si>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</si>
  <si>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</si>
  <si>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</si>
  <si>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</si>
  <si>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</si>
  <si>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</si>
  <si>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</si>
  <si>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</si>
  <si>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</si>
  <si>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</si>
  <si>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</si>
  <si>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</si>
  <si>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</si>
  <si>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</si>
  <si>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</si>
  <si>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</si>
  <si>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</si>
  <si>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</si>
  <si>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</si>
  <si>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</si>
  <si>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</si>
  <si>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</si>
  <si>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</si>
  <si>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</si>
  <si>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</si>
  <si>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</si>
  <si>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</si>
  <si>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</si>
  <si>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</si>
  <si>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</si>
  <si>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</si>
  <si>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</si>
  <si>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</si>
  <si>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</si>
  <si>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</si>
  <si>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</si>
  <si>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</si>
  <si>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</si>
  <si>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</si>
  <si>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</si>
  <si>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</si>
  <si>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</si>
  <si>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</si>
  <si>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</si>
  <si>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</si>
  <si>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</si>
  <si>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</si>
  <si>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</si>
  <si>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</si>
  <si>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</si>
  <si>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</si>
  <si>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</si>
  <si>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</si>
  <si>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</si>
  <si>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</si>
  <si>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</si>
  <si>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</si>
  <si>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</si>
  <si>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</si>
  <si>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</si>
  <si>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</si>
  <si>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</si>
  <si>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</si>
  <si>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</si>
  <si>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</si>
  <si>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</si>
  <si>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</si>
  <si>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</si>
  <si>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</si>
  <si>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</si>
  <si>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</si>
  <si>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</si>
  <si>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</si>
  <si>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</si>
  <si>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</si>
  <si>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</si>
  <si>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</si>
  <si>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</si>
  <si>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</si>
  <si>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</si>
  <si>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</si>
  <si>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</si>
  <si>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</si>
  <si>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</si>
  <si>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</si>
  <si>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</si>
  <si>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</si>
  <si>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</si>
  <si>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</si>
  <si>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</si>
  <si>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</si>
  <si>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</si>
  <si>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</si>
  <si>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</si>
  <si>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</si>
  <si>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</si>
  <si>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</si>
  <si>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</si>
  <si>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</si>
  <si>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</si>
  <si>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</si>
  <si>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</si>
  <si>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</si>
  <si>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</si>
  <si>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</si>
  <si>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</si>
  <si>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</si>
  <si>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</si>
  <si>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</si>
  <si>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</si>
  <si>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</si>
  <si>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</si>
  <si>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</si>
  <si>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</si>
  <si>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</si>
  <si>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</si>
  <si>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</si>
  <si>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</si>
  <si>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</si>
  <si>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</si>
  <si>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</si>
  <si>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</si>
  <si>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</si>
  <si>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</si>
  <si>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</si>
  <si>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</si>
  <si>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</si>
  <si>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</si>
  <si>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</si>
  <si>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</si>
  <si>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</si>
  <si>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</si>
  <si>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</si>
  <si>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</si>
  <si>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</si>
  <si>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</si>
  <si>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</si>
  <si>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</si>
  <si>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</si>
  <si>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</si>
  <si>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</si>
  <si>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</si>
  <si>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</si>
  <si>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</si>
  <si>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</si>
  <si>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</si>
  <si>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</si>
  <si>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</si>
  <si>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</si>
  <si>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</si>
  <si>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</si>
  <si>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</si>
  <si>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</si>
  <si>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</si>
  <si>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</si>
  <si>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</si>
  <si>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</si>
  <si>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</si>
  <si>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</si>
  <si>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</si>
  <si>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</si>
  <si>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</si>
  <si>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</si>
  <si>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</si>
  <si>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</si>
  <si>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</si>
  <si>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</si>
  <si>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</si>
  <si>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</si>
  <si>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</si>
  <si>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</si>
  <si>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</si>
  <si>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</si>
  <si>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</si>
  <si>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</si>
  <si>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</si>
  <si>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</si>
  <si>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</si>
  <si>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</si>
  <si>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</si>
  <si>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</si>
  <si>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</si>
  <si>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</si>
  <si>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</si>
  <si>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</si>
  <si>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</si>
  <si>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</si>
  <si>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</si>
  <si>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</si>
  <si>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</si>
  <si>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</si>
  <si>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</si>
  <si>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</si>
  <si>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</si>
  <si>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</si>
  <si>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</si>
  <si>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</si>
  <si>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</si>
  <si>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</si>
  <si>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</si>
  <si>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</si>
  <si>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</si>
  <si>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</si>
  <si>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</si>
  <si>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</si>
  <si>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</si>
  <si>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</si>
  <si>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</si>
  <si>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</si>
  <si>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</si>
  <si>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</si>
  <si>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</si>
  <si>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</si>
  <si>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</si>
  <si>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</si>
  <si>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</si>
  <si>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</si>
  <si>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</si>
  <si>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</si>
  <si>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</si>
  <si>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</si>
  <si>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</si>
  <si>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</si>
  <si>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</si>
  <si>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</si>
  <si>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</si>
  <si>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</si>
  <si>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</si>
  <si>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</si>
  <si>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</si>
  <si>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</si>
  <si>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</si>
  <si>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</si>
  <si>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</si>
  <si>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</si>
  <si>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</si>
  <si>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</si>
  <si>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</si>
  <si>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</si>
  <si>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</si>
  <si>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</si>
  <si>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</si>
  <si>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</si>
  <si>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</si>
  <si>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</si>
  <si>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</si>
  <si>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</si>
  <si>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</si>
  <si>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</si>
  <si>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</si>
  <si>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</si>
  <si>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</si>
  <si>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</si>
  <si>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</si>
  <si>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</si>
  <si>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</si>
  <si>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</si>
  <si>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</si>
  <si>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</si>
  <si>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</si>
  <si>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</si>
  <si>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</si>
  <si>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</si>
  <si>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</si>
  <si>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</si>
  <si>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</si>
  <si>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</si>
  <si>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</si>
  <si>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</si>
  <si>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</si>
  <si>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</si>
  <si>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</si>
  <si>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</si>
  <si>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</si>
  <si>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</si>
  <si>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</si>
  <si>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</si>
  <si>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</si>
  <si>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</si>
  <si>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</si>
  <si>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</si>
  <si>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</si>
  <si>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</si>
  <si>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</si>
  <si>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</si>
  <si>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</si>
  <si>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</si>
  <si>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</si>
  <si>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</si>
  <si>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</si>
  <si>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</si>
  <si>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</si>
  <si>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</si>
  <si>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</si>
  <si>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</si>
  <si>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</si>
  <si>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</si>
  <si>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</si>
  <si>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</si>
  <si>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</si>
  <si>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</si>
  <si>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</si>
  <si>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</si>
  <si>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</si>
  <si>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</si>
  <si>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</si>
  <si>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</si>
  <si>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</si>
  <si>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</si>
  <si>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</si>
  <si>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</si>
  <si>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</si>
  <si>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</si>
  <si>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</si>
  <si>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</si>
  <si>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</si>
  <si>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</si>
  <si>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</si>
  <si>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</si>
  <si>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</si>
  <si>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</si>
  <si>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</si>
  <si>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</si>
  <si>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</si>
  <si>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</si>
  <si>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</si>
  <si>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</si>
  <si>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</si>
  <si>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</si>
  <si>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</si>
  <si>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</si>
  <si>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</si>
  <si>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</si>
  <si>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</si>
  <si>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</si>
  <si>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</si>
  <si>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</si>
  <si>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</si>
  <si>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</si>
  <si>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</si>
  <si>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</si>
  <si>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</si>
  <si>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</si>
  <si>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</si>
  <si>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</si>
  <si>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</si>
  <si>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</si>
  <si>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</si>
  <si>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</si>
  <si>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</si>
  <si>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</si>
  <si>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</si>
  <si>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</si>
  <si>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</si>
  <si>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</si>
  <si>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</si>
  <si>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</si>
  <si>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</si>
  <si>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</si>
  <si>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</si>
  <si>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</si>
  <si>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</si>
  <si>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</si>
  <si>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</si>
  <si>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</si>
  <si>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</si>
  <si>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</si>
  <si>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</si>
  <si>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</si>
  <si>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</si>
  <si>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</si>
  <si>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</si>
  <si>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</si>
  <si>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</si>
  <si>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</si>
  <si>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</si>
  <si>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</si>
  <si>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</si>
  <si>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</si>
  <si>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</si>
  <si>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</si>
  <si>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</si>
  <si>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</si>
  <si>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</si>
  <si>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</si>
  <si>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</si>
  <si>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</si>
  <si>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</si>
  <si>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</si>
  <si>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</si>
  <si>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</si>
  <si>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</si>
  <si>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</si>
  <si>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</si>
  <si>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</si>
  <si>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</si>
  <si>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</si>
  <si>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</si>
  <si>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</si>
  <si>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</si>
  <si>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</si>
  <si>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</si>
  <si>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</si>
  <si>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</si>
  <si>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</si>
  <si>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</si>
  <si>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</si>
  <si>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</si>
  <si>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</si>
  <si>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</si>
  <si>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</si>
  <si>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</si>
  <si>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</si>
  <si>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</si>
  <si>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</si>
  <si>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</si>
  <si>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</si>
  <si>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</si>
  <si>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</si>
  <si>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</si>
  <si>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</si>
  <si>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</si>
  <si>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</si>
  <si>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</si>
  <si>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</si>
  <si>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</si>
  <si>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</si>
  <si>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</si>
  <si>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</si>
  <si>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</si>
  <si>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</si>
  <si>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</si>
  <si>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</si>
  <si>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</si>
  <si>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</si>
  <si>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</si>
  <si>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</si>
  <si>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</si>
  <si>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</si>
  <si>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</si>
  <si>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</si>
  <si>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</si>
  <si>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</si>
  <si>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</si>
  <si>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</si>
  <si>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</si>
  <si>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</si>
  <si>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</si>
  <si>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</si>
  <si>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</si>
  <si>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</si>
  <si>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</si>
  <si>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</si>
  <si>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</si>
  <si>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</si>
  <si>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</si>
  <si>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</si>
  <si>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</si>
  <si>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</si>
  <si>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</si>
  <si>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</si>
  <si>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</si>
  <si>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</si>
  <si>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</si>
  <si>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</si>
  <si>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</si>
  <si>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</si>
  <si>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</si>
  <si>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</si>
  <si>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</si>
  <si>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</si>
  <si>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</si>
  <si>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</si>
  <si>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</si>
  <si>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</si>
  <si>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</si>
  <si>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</si>
  <si>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</si>
  <si>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</si>
  <si>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</si>
  <si>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</si>
  <si>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</si>
  <si>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</si>
  <si>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</si>
  <si>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</si>
  <si>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</si>
  <si>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</si>
  <si>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</si>
  <si>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</si>
  <si>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</si>
  <si>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</si>
  <si>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</si>
  <si>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</si>
  <si>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</si>
  <si>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</si>
  <si>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</si>
  <si>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</si>
  <si>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</si>
  <si>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</si>
  <si>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</si>
  <si>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</si>
  <si>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</si>
  <si>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</si>
  <si>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</si>
  <si>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</si>
  <si>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</si>
  <si>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</si>
  <si>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</si>
  <si>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</si>
  <si>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</si>
  <si>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</si>
  <si>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</si>
  <si>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</si>
  <si>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</si>
  <si>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</si>
  <si>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</si>
  <si>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</si>
  <si>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</si>
  <si>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</si>
  <si>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</si>
  <si>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</si>
  <si>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</si>
  <si>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</si>
  <si>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</si>
  <si>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</si>
  <si>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</si>
  <si>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</si>
  <si>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</si>
  <si>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</si>
  <si>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</si>
  <si>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</si>
  <si>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</si>
  <si>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</si>
  <si>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</si>
  <si>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</si>
  <si>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</si>
  <si>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</si>
  <si>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</si>
  <si>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</si>
  <si>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</si>
  <si>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</si>
  <si>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</si>
  <si>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</si>
  <si>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</si>
  <si>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</si>
  <si>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</si>
  <si>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</si>
  <si>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</si>
  <si>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</si>
  <si>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</si>
  <si>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</si>
  <si>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</si>
  <si>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</si>
  <si>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</si>
  <si>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</si>
  <si>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</si>
  <si>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</si>
  <si>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</si>
  <si>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</si>
  <si>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</si>
  <si>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</si>
  <si>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</si>
  <si>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</si>
  <si>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</si>
  <si>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</si>
  <si>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</si>
  <si>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</si>
  <si>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</si>
  <si>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</si>
  <si>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</si>
  <si>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</si>
  <si>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</si>
  <si>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</si>
  <si>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</si>
  <si>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</si>
  <si>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</si>
  <si>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</si>
  <si>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</si>
  <si>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</si>
  <si>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</si>
  <si>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</si>
  <si>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</si>
  <si>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</si>
  <si>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</si>
  <si>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</si>
  <si>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</si>
  <si>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</si>
  <si>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</si>
  <si>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</si>
  <si>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</si>
  <si>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</si>
  <si>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</si>
  <si>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</si>
  <si>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</si>
  <si>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</si>
  <si>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</si>
  <si>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</si>
  <si>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</si>
  <si>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</si>
  <si>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</si>
  <si>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</si>
  <si>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</si>
  <si>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</si>
  <si>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</si>
  <si>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</si>
  <si>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</si>
  <si>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</si>
  <si>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</si>
  <si>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</si>
  <si>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</si>
  <si>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</si>
  <si>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</si>
  <si>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</si>
  <si>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</si>
  <si>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</si>
  <si>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</si>
  <si>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</si>
  <si>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</si>
  <si>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</si>
  <si>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</si>
  <si>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</si>
  <si>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</si>
  <si>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</si>
  <si>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</si>
  <si>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</si>
  <si>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</si>
  <si>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</si>
  <si>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</si>
  <si>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</si>
  <si>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</si>
  <si>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</si>
  <si>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</si>
  <si>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</si>
  <si>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</si>
  <si>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</si>
  <si>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</si>
  <si>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</si>
  <si>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</si>
  <si>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</si>
  <si>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</si>
  <si>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</si>
  <si>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</si>
  <si>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</si>
  <si>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</si>
  <si>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</si>
  <si>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</si>
  <si>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</si>
  <si>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</si>
  <si>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</si>
  <si>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</si>
  <si>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</si>
  <si>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</si>
  <si>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</si>
  <si>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</si>
  <si>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</si>
  <si>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</si>
  <si>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</si>
  <si>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</si>
  <si>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</si>
  <si>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</si>
  <si>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</si>
  <si>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</si>
  <si>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</si>
  <si>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</si>
  <si>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</si>
  <si>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</si>
  <si>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</si>
  <si>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</si>
  <si>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</si>
  <si>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</si>
  <si>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</si>
  <si>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</si>
  <si>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</si>
  <si>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</si>
  <si>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</si>
  <si>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</si>
  <si>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</si>
  <si>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</si>
  <si>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</si>
  <si>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</si>
  <si>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</si>
  <si>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</si>
  <si>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</si>
  <si>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</si>
  <si>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</si>
  <si>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</si>
  <si>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</si>
  <si>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</si>
  <si>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</si>
  <si>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</si>
  <si>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</si>
  <si>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</si>
  <si>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</si>
  <si>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</si>
  <si>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</si>
  <si>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</si>
  <si>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</si>
  <si>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</si>
  <si>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</si>
  <si>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</si>
  <si>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</si>
  <si>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</si>
  <si>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</si>
  <si>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</si>
  <si>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</si>
  <si>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</si>
  <si>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</si>
  <si>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</si>
  <si>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</si>
  <si>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</si>
  <si>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</si>
  <si>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</si>
  <si>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</si>
  <si>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</si>
  <si>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</si>
  <si>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</si>
  <si>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</si>
  <si>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</si>
  <si>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</si>
  <si>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</si>
  <si>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</si>
  <si>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</si>
  <si>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</si>
  <si>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</si>
  <si>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</si>
  <si>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</si>
  <si>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</si>
  <si>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</si>
  <si>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</si>
  <si>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</si>
  <si>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</si>
  <si>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</si>
  <si>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</si>
  <si>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</si>
  <si>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</si>
  <si>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</si>
  <si>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</si>
  <si>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</si>
  <si>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</si>
  <si>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</si>
  <si>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</si>
  <si>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</si>
  <si>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</si>
  <si>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</si>
  <si>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</si>
  <si>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</si>
  <si>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</si>
  <si>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</si>
  <si>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</si>
  <si>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</si>
  <si>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</si>
  <si>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</si>
  <si>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</si>
  <si>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</si>
  <si>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</si>
  <si>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</si>
  <si>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</si>
  <si>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</si>
  <si>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</si>
  <si>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</si>
  <si>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</si>
  <si>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</si>
  <si>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</si>
  <si>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</si>
  <si>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</si>
  <si>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</si>
  <si>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</si>
  <si>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</si>
  <si>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</si>
  <si>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</si>
  <si>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</si>
  <si>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</si>
  <si>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</si>
  <si>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</si>
  <si>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</si>
  <si>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</si>
  <si>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</si>
  <si>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</si>
  <si>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</si>
  <si>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</si>
  <si>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</si>
  <si>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</si>
  <si>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</si>
  <si>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</si>
  <si>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</si>
  <si>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</si>
  <si>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</si>
  <si>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</si>
  <si>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</si>
  <si>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</si>
  <si>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</si>
  <si>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</si>
  <si>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</si>
  <si>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</si>
  <si>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</si>
  <si>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</si>
  <si>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</si>
  <si>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</si>
  <si>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</si>
  <si>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</si>
  <si>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</si>
  <si>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</si>
  <si>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</si>
  <si>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</si>
  <si>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</si>
  <si>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</si>
  <si>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</si>
  <si>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</si>
  <si>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</si>
  <si>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</si>
  <si>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</si>
  <si>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</si>
  <si>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</si>
  <si>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</si>
  <si>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</si>
  <si>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</si>
  <si>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</si>
  <si>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</si>
  <si>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</si>
  <si>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</si>
  <si>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</si>
  <si>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</si>
  <si>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</si>
  <si>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</si>
  <si>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</si>
  <si>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</si>
  <si>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</si>
  <si>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</si>
  <si>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</si>
  <si>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</si>
  <si>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</si>
  <si>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</si>
  <si>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</si>
  <si>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</si>
  <si>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</si>
  <si>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</si>
  <si>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</si>
  <si>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</si>
  <si>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</si>
  <si>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</si>
  <si>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</si>
  <si>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</si>
  <si>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</si>
  <si>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</si>
  <si>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</si>
  <si>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</si>
  <si>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</si>
  <si>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</si>
  <si>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</si>
  <si>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</si>
  <si>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</si>
  <si>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</si>
  <si>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</si>
  <si>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</si>
  <si>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</si>
  <si>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</si>
  <si>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</si>
  <si>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</si>
  <si>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</si>
  <si>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</si>
  <si>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</si>
  <si>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</si>
  <si>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</si>
  <si>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</si>
  <si>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</si>
  <si>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</si>
  <si>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</si>
  <si>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</si>
  <si>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</si>
  <si>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</si>
  <si>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</si>
  <si>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</si>
  <si>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</si>
  <si>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</si>
  <si>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</si>
  <si>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</si>
  <si>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</si>
  <si>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</si>
  <si>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</si>
  <si>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</si>
  <si>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</si>
  <si>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</si>
  <si>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</si>
  <si>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</si>
  <si>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</si>
  <si>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</si>
  <si>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</si>
  <si>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</si>
  <si>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</si>
  <si>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</si>
  <si>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</si>
  <si>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</si>
  <si>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</si>
  <si>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</si>
  <si>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</si>
  <si>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</si>
  <si>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</si>
  <si>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</si>
  <si>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</si>
  <si>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</si>
  <si>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</si>
  <si>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</si>
  <si>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</si>
  <si>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</si>
  <si>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</si>
  <si>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</si>
  <si>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</si>
  <si>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</si>
  <si>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</si>
  <si>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</si>
  <si>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</si>
  <si>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</si>
  <si>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</si>
  <si>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</si>
  <si>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</si>
  <si>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</si>
  <si>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</si>
  <si>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</si>
  <si>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</si>
  <si>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</si>
  <si>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</si>
  <si>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</si>
  <si>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</si>
  <si>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</si>
  <si>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</si>
  <si>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</si>
  <si>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</si>
  <si>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</si>
  <si>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</si>
  <si>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</si>
  <si>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</si>
  <si>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</si>
  <si>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</si>
  <si>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</si>
  <si>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</si>
  <si>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</si>
  <si>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</si>
  <si>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</si>
  <si>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</si>
  <si>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</si>
  <si>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</si>
  <si>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</si>
  <si>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</si>
  <si>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</si>
  <si>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</si>
  <si>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</si>
  <si>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</si>
  <si>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</si>
  <si>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</si>
  <si>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</si>
  <si>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</si>
  <si>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</si>
  <si>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</si>
  <si>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</si>
  <si>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</si>
  <si>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</si>
  <si>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</si>
  <si>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</si>
  <si>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</si>
  <si>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</si>
  <si>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</si>
  <si>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</si>
  <si>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</si>
  <si>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</si>
  <si>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</si>
  <si>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</si>
  <si>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</si>
  <si>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</si>
  <si>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</si>
  <si>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</si>
  <si>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</si>
  <si>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</si>
  <si>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</si>
  <si>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</si>
  <si>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</si>
  <si>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</si>
  <si>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</si>
  <si>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</si>
  <si>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</si>
  <si>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</si>
  <si>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</si>
  <si>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</si>
  <si>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</si>
  <si>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</si>
  <si>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</si>
  <si>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</si>
  <si>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</si>
  <si>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</si>
  <si>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</si>
  <si>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</si>
  <si>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</si>
  <si>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</si>
  <si>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</si>
  <si>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</si>
  <si>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</si>
  <si>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</si>
  <si>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</si>
  <si>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</si>
  <si>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</si>
  <si>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</si>
  <si>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</si>
  <si>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</si>
  <si>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</si>
  <si>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</si>
  <si>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</si>
  <si>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</si>
  <si>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</si>
  <si>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</si>
  <si>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</si>
  <si>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</si>
  <si>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</si>
  <si>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</si>
  <si>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</si>
  <si>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</si>
  <si>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</si>
  <si>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</si>
  <si>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</si>
  <si>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</si>
  <si>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</si>
  <si>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</si>
  <si>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</si>
  <si>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</si>
  <si>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</si>
  <si>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</si>
  <si>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</si>
  <si>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</si>
  <si>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</si>
  <si>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</si>
  <si>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</si>
  <si>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</si>
  <si>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</si>
  <si>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</si>
  <si>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</si>
  <si>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</si>
  <si>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</si>
  <si>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</si>
  <si>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</si>
  <si>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</si>
  <si>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</si>
  <si>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</si>
  <si>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</si>
  <si>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</si>
  <si>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</si>
  <si>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</si>
  <si>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</si>
  <si>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</si>
  <si>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</si>
  <si>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</si>
  <si>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</si>
  <si>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</si>
  <si>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</si>
  <si>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</si>
  <si>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</si>
  <si>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</si>
  <si>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</si>
  <si>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</si>
  <si>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</si>
  <si>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</si>
  <si>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</si>
  <si>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</si>
  <si>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</si>
  <si>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</si>
  <si>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</si>
  <si>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</si>
  <si>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</si>
  <si>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</si>
  <si>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</si>
  <si>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</si>
  <si>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</si>
  <si>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</si>
  <si>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</si>
  <si>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</si>
  <si>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</si>
  <si>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</si>
  <si>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</si>
  <si>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</si>
  <si>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</si>
  <si>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</si>
  <si>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</si>
  <si>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</si>
  <si>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</si>
  <si>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</si>
  <si>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</si>
  <si>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</si>
  <si>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</si>
  <si>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</si>
  <si>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</si>
  <si>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</si>
  <si>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</si>
  <si>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</si>
  <si>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</si>
  <si>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</si>
  <si>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</si>
  <si>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</si>
  <si>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</si>
  <si>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</si>
  <si>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</si>
  <si>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</si>
  <si>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</si>
  <si>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</si>
  <si>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</si>
  <si>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</si>
  <si>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</si>
  <si>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</si>
  <si>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</si>
  <si>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</si>
  <si>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</si>
  <si>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</si>
  <si>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</si>
  <si>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</si>
  <si>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</si>
  <si>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</si>
  <si>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</si>
  <si>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</si>
  <si>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</si>
  <si>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</si>
  <si>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</si>
  <si>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</si>
  <si>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</si>
  <si>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</si>
  <si>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</si>
  <si>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</si>
  <si>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</si>
  <si>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</si>
  <si>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</si>
  <si>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</si>
  <si>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</si>
  <si>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</si>
  <si>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</si>
  <si>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</si>
  <si>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</si>
  <si>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</si>
  <si>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</si>
  <si>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</si>
  <si>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</si>
  <si>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</si>
  <si>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</si>
  <si>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</si>
  <si>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</si>
  <si>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</si>
  <si>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</si>
  <si>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</si>
  <si>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</si>
  <si>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</si>
  <si>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</si>
  <si>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</si>
  <si>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</si>
  <si>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</si>
  <si>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</si>
  <si>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</si>
  <si>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</si>
  <si>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</si>
  <si>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</si>
  <si>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</si>
  <si>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</si>
  <si>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</si>
  <si>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</si>
  <si>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</si>
  <si>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</si>
  <si>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</si>
  <si>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</si>
  <si>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</si>
  <si>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</si>
  <si>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</si>
  <si>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</si>
  <si>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</si>
  <si>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</si>
  <si>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</si>
  <si>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</si>
  <si>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</si>
  <si>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</si>
  <si>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</si>
  <si>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</si>
  <si>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</si>
  <si>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</si>
  <si>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</si>
  <si>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</si>
  <si>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</si>
  <si>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</si>
  <si>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</si>
  <si>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</si>
  <si>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</si>
  <si>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</si>
  <si>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</si>
  <si>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</si>
  <si>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</si>
  <si>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</si>
  <si>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</si>
  <si>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</si>
  <si>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</si>
  <si>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</si>
  <si>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</si>
  <si>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</si>
  <si>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</si>
  <si>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</si>
  <si>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</si>
  <si>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</si>
  <si>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</si>
  <si>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</si>
  <si>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</si>
  <si>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</si>
  <si>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</si>
  <si>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</si>
  <si>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</si>
  <si>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</si>
  <si>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</si>
  <si>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</si>
  <si>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</si>
  <si>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</si>
  <si>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</si>
  <si>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</si>
  <si>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</si>
  <si>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</si>
  <si>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</si>
  <si>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</si>
  <si>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</si>
  <si>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</si>
  <si>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</si>
  <si>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</si>
  <si>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</si>
  <si>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</si>
  <si>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</si>
  <si>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</si>
  <si>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</si>
  <si>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</si>
  <si>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</si>
  <si>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</si>
  <si>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</si>
  <si>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</si>
  <si>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</si>
  <si>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</si>
  <si>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</si>
  <si>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</si>
  <si>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</si>
  <si>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</si>
  <si>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</si>
  <si>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</si>
  <si>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</si>
  <si>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</si>
  <si>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</si>
  <si>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</si>
  <si>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</si>
  <si>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</si>
  <si>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</si>
  <si>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</si>
  <si>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</si>
  <si>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</si>
  <si>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</si>
  <si>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</si>
  <si>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</si>
  <si>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</si>
  <si>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</si>
  <si>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</si>
  <si>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</si>
  <si>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</si>
  <si>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</si>
  <si>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</si>
  <si>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</si>
  <si>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</si>
  <si>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</si>
  <si>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</si>
  <si>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</si>
  <si>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</si>
  <si>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</si>
  <si>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</si>
  <si>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</si>
  <si>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</si>
  <si>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</si>
  <si>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</si>
  <si>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</si>
  <si>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</si>
  <si>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</si>
  <si>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</si>
  <si>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</si>
  <si>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</si>
  <si>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</si>
  <si>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</si>
  <si>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</si>
  <si>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</si>
  <si>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</si>
  <si>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</si>
  <si>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</si>
  <si>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</si>
  <si>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</si>
  <si>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</si>
  <si>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</si>
  <si>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</si>
  <si>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</si>
  <si>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</si>
  <si>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</si>
  <si>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</si>
  <si>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</si>
  <si>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</si>
  <si>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</si>
  <si>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</si>
  <si>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</si>
  <si>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</si>
  <si>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</si>
  <si>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</si>
  <si>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</si>
  <si>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</si>
  <si>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</si>
  <si>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</si>
  <si>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</si>
  <si>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</si>
  <si>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</si>
  <si>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</si>
  <si>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</si>
  <si>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</si>
  <si>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</si>
  <si>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</si>
  <si>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</si>
  <si>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</si>
  <si>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</si>
  <si>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</si>
  <si>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</si>
  <si>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</si>
  <si>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</si>
  <si>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</si>
  <si>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</si>
  <si>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</si>
  <si>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</si>
  <si>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</si>
  <si>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</si>
  <si>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</si>
  <si>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</si>
  <si>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</si>
  <si>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</si>
  <si>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</si>
  <si>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</si>
  <si>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</si>
  <si>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</si>
  <si>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</si>
  <si>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</si>
  <si>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</si>
  <si>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</si>
  <si>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</si>
  <si>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</si>
  <si>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</si>
  <si>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</si>
  <si>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</si>
  <si>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</si>
  <si>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</si>
  <si>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</si>
  <si>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</si>
  <si>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</si>
  <si>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</si>
  <si>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</si>
  <si>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</si>
  <si>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</si>
  <si>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</si>
  <si>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</si>
  <si>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</si>
  <si>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</si>
  <si>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</si>
  <si>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</si>
  <si>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</si>
  <si>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</si>
  <si>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</si>
  <si>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</si>
  <si>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</si>
  <si>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</si>
  <si>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</si>
  <si>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</si>
  <si>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</si>
  <si>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</si>
  <si>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</si>
  <si>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</si>
  <si>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</si>
  <si>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</si>
  <si>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</si>
  <si>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</si>
  <si>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</si>
  <si>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</si>
  <si>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</si>
  <si>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</si>
  <si>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</si>
  <si>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</si>
  <si>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</si>
  <si>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</si>
  <si>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</si>
  <si>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</si>
  <si>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</si>
  <si>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</si>
  <si>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</si>
  <si>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</si>
  <si>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</si>
  <si>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</si>
  <si>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</si>
  <si>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</si>
  <si>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</si>
  <si>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</si>
  <si>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</si>
  <si>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</si>
  <si>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</si>
  <si>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</si>
  <si>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</si>
  <si>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</si>
  <si>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</si>
  <si>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</si>
  <si>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</si>
  <si>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</si>
  <si>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</si>
  <si>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</si>
  <si>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</si>
  <si>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</si>
  <si>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</si>
  <si>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</si>
  <si>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</si>
  <si>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</si>
  <si>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</si>
  <si>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</si>
  <si>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</si>
  <si>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</si>
  <si>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</si>
  <si>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</si>
  <si>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</si>
  <si>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</si>
  <si>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</si>
  <si>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</si>
  <si>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</si>
  <si>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</si>
  <si>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</si>
  <si>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</si>
  <si>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</si>
  <si>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</si>
  <si>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</si>
  <si>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</si>
  <si>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</si>
  <si>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</si>
  <si>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</si>
  <si>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</si>
  <si>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</si>
  <si>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</si>
  <si>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</si>
  <si>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</si>
  <si>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</si>
  <si>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</si>
  <si>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</si>
  <si>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</si>
  <si>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</si>
  <si>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</si>
  <si>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</si>
  <si>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</si>
  <si>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</si>
  <si>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</si>
  <si>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</si>
  <si>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</si>
  <si>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</si>
  <si>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</si>
  <si>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</si>
  <si>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</si>
  <si>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</si>
  <si>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</si>
  <si>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</si>
  <si>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</si>
  <si>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</si>
  <si>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</si>
  <si>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</si>
  <si>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</si>
  <si>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</si>
  <si>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</si>
  <si>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</si>
  <si>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</si>
  <si>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</si>
  <si>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</si>
  <si>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</si>
  <si>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</si>
  <si>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</si>
  <si>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</si>
  <si>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</si>
  <si>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</si>
  <si>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</si>
  <si>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</si>
  <si>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</si>
  <si>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</si>
  <si>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</si>
  <si>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</si>
  <si>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</si>
  <si>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</si>
  <si>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</si>
  <si>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</si>
  <si>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</si>
  <si>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</si>
  <si>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</si>
  <si>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</si>
  <si>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</si>
  <si>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</si>
  <si>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</si>
  <si>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</si>
  <si>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</si>
  <si>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</si>
  <si>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</si>
  <si>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</si>
  <si>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</si>
  <si>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</si>
  <si>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</si>
  <si>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</si>
  <si>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</si>
  <si>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</si>
  <si>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</si>
  <si>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</si>
  <si>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</si>
  <si>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</si>
  <si>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</si>
  <si>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</si>
  <si>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</si>
  <si>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</si>
  <si>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</si>
  <si>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</si>
  <si>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</si>
  <si>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</si>
  <si>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</si>
  <si>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</si>
  <si>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</si>
  <si>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</si>
  <si>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</si>
  <si>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</si>
  <si>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</si>
  <si>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</si>
  <si>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</si>
  <si>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</si>
  <si>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</si>
  <si>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</si>
  <si>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</si>
  <si>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</si>
  <si>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</si>
  <si>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</si>
  <si>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</si>
  <si>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</si>
  <si>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</si>
  <si>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</si>
  <si>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</si>
  <si>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</si>
  <si>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</si>
  <si>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</si>
  <si>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</si>
  <si>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</si>
  <si>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</si>
  <si>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</si>
  <si>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</si>
  <si>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</si>
  <si>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</si>
  <si>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</si>
  <si>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</si>
  <si>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</si>
  <si>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</si>
  <si>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</si>
  <si>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</si>
  <si>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</si>
  <si>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</si>
  <si>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</si>
  <si>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</si>
  <si>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</si>
  <si>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</si>
  <si>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</si>
  <si>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</si>
  <si>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</si>
  <si>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</si>
  <si>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</si>
  <si>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</si>
  <si>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</si>
  <si>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</si>
  <si>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</si>
  <si>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</si>
  <si>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</si>
  <si>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</si>
  <si>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</si>
  <si>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</si>
  <si>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</si>
  <si>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</si>
  <si>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</si>
  <si>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</si>
  <si>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</si>
  <si>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</si>
  <si>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</si>
  <si>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</si>
  <si>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</si>
  <si>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</si>
  <si>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</si>
  <si>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</si>
  <si>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</si>
  <si>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</si>
  <si>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</si>
  <si>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</si>
  <si>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</si>
  <si>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</si>
  <si>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</si>
  <si>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</si>
  <si>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</si>
  <si>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</si>
  <si>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</si>
  <si>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</si>
  <si>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</si>
  <si>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</si>
  <si>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</si>
  <si>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</si>
  <si>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</si>
  <si>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</si>
  <si>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</si>
  <si>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</si>
  <si>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</si>
  <si>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</si>
  <si>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</si>
  <si>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</si>
  <si>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</si>
  <si>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</si>
  <si>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</si>
  <si>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</si>
  <si>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</si>
  <si>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</si>
  <si>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</si>
  <si>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</si>
  <si>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</si>
  <si>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</si>
  <si>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</si>
  <si>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</si>
  <si>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</si>
  <si>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</si>
  <si>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</si>
  <si>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</si>
  <si>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</si>
  <si>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</si>
  <si>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</si>
  <si>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</si>
  <si>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</si>
  <si>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</si>
  <si>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</si>
  <si>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</si>
  <si>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</si>
  <si>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</si>
  <si>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</si>
  <si>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</si>
  <si>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</si>
  <si>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</si>
  <si>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</si>
  <si>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</si>
  <si>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</si>
  <si>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</si>
  <si>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</si>
  <si>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</si>
  <si>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</si>
  <si>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</si>
  <si>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</si>
  <si>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</si>
  <si>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</si>
  <si>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</si>
  <si>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</si>
  <si>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</si>
  <si>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</si>
  <si>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</si>
  <si>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</si>
  <si>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</si>
  <si>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</si>
  <si>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</si>
  <si>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</si>
  <si>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</si>
  <si>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</si>
  <si>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</si>
  <si>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</si>
  <si>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</si>
  <si>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</si>
  <si>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</si>
  <si>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</si>
  <si>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</si>
  <si>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</si>
  <si>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</si>
  <si>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</si>
  <si>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</si>
  <si>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</si>
  <si>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</si>
  <si>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</si>
  <si>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</si>
  <si>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</si>
  <si>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</si>
  <si>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</si>
  <si>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</si>
  <si>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</si>
  <si>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</si>
  <si>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</si>
  <si>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</si>
  <si>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</si>
  <si>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</si>
  <si>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</si>
  <si>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</si>
  <si>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</si>
  <si>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</si>
  <si>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</si>
  <si>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</si>
  <si>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</si>
  <si>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</si>
  <si>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</si>
  <si>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</si>
  <si>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</si>
  <si>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</si>
  <si>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</si>
  <si>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</si>
  <si>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</si>
  <si>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</si>
  <si>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</si>
  <si>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</si>
  <si>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</si>
  <si>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</si>
  <si>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</si>
  <si>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</si>
  <si>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</si>
  <si>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</si>
  <si>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</si>
  <si>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</si>
  <si>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</si>
  <si>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</si>
  <si>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</si>
  <si>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</si>
  <si>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</si>
  <si>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</si>
  <si>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</si>
  <si>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</si>
  <si>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</si>
  <si>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</si>
  <si>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</si>
  <si>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</si>
  <si>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</si>
  <si>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</si>
  <si>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</si>
  <si>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</si>
  <si>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</si>
  <si>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</si>
  <si>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</si>
  <si>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</si>
  <si>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</si>
  <si>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</si>
  <si>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</si>
  <si>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</si>
  <si>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</si>
  <si>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</si>
  <si>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</si>
  <si>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</si>
  <si>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</si>
  <si>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</si>
  <si>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</si>
  <si>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</si>
  <si>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</si>
  <si>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</si>
  <si>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</si>
  <si>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</si>
  <si>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</si>
  <si>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</si>
  <si>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</si>
  <si>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</si>
  <si>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</si>
  <si>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</si>
  <si>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</si>
  <si>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</si>
  <si>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</si>
  <si>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</si>
  <si>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</si>
  <si>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</si>
  <si>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</si>
  <si>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</si>
  <si>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</si>
  <si>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</si>
  <si>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</si>
  <si>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</si>
  <si>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</si>
  <si>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</si>
  <si>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</si>
  <si>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</si>
  <si>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</si>
  <si>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</si>
  <si>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</si>
  <si>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</si>
  <si>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</si>
  <si>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</si>
  <si>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</si>
  <si>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</si>
  <si>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</si>
  <si>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</si>
  <si>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</si>
  <si>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</si>
  <si>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</si>
  <si>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</si>
  <si>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</si>
  <si>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</si>
  <si>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</si>
  <si>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</si>
  <si>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</si>
  <si>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</si>
  <si>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</si>
  <si>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</si>
  <si>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</si>
  <si>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</si>
  <si>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</si>
  <si>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</si>
  <si>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</si>
  <si>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</si>
  <si>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</si>
  <si>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</si>
  <si>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</si>
  <si>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</si>
  <si>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</si>
  <si>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</si>
  <si>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</si>
  <si>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</si>
  <si>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</si>
  <si>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</si>
  <si>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</si>
  <si>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</si>
  <si>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</si>
  <si>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</si>
  <si>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</si>
  <si>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</si>
  <si>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</si>
  <si>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</si>
  <si>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</si>
  <si>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</si>
  <si>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</si>
  <si>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</si>
  <si>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</si>
  <si>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</si>
  <si>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</si>
  <si>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</si>
  <si>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</si>
  <si>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</si>
  <si>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</si>
  <si>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</si>
  <si>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</si>
  <si>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</si>
  <si>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</si>
  <si>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</si>
  <si>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</si>
  <si>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</si>
  <si>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</si>
  <si>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</si>
  <si>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</si>
  <si>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</si>
  <si>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</si>
  <si>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</si>
  <si>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</si>
  <si>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</si>
  <si>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</si>
  <si>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</si>
  <si>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</si>
  <si>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</si>
  <si>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</si>
  <si>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</si>
  <si>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</si>
  <si>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</si>
  <si>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</si>
  <si>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</si>
  <si>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</si>
  <si>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</si>
  <si>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</si>
  <si>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</si>
  <si>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</si>
  <si>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</si>
  <si>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</si>
  <si>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</si>
  <si>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</si>
  <si>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</si>
  <si>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</si>
  <si>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</si>
  <si>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</si>
  <si>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</si>
  <si>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</si>
  <si>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</si>
  <si>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</si>
  <si>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</si>
  <si>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</si>
  <si>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</si>
  <si>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</si>
  <si>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</si>
  <si>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</si>
  <si>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</si>
  <si>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</si>
  <si>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</si>
  <si>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</si>
  <si>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</si>
  <si>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</si>
  <si>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</si>
  <si>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</si>
  <si>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</si>
  <si>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</si>
  <si>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</si>
  <si>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</si>
  <si>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</si>
  <si>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</si>
  <si>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</si>
  <si>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</si>
  <si>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</si>
  <si>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</si>
  <si>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</si>
  <si>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</si>
  <si>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</si>
  <si>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</si>
  <si>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</si>
  <si>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</si>
  <si>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</si>
  <si>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</si>
  <si>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</si>
  <si>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</si>
  <si>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</si>
  <si>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</si>
  <si>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</si>
  <si>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</si>
  <si>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</si>
  <si>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</si>
  <si>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</si>
  <si>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</si>
  <si>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</si>
  <si>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</si>
  <si>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</si>
  <si>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</si>
  <si>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</si>
  <si>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</si>
  <si>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</si>
  <si>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</si>
  <si>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</si>
  <si>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</si>
  <si>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</si>
  <si>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</si>
  <si>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</si>
  <si>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</si>
  <si>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</si>
  <si>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</si>
  <si>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</si>
  <si>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</si>
  <si>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</si>
  <si>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</si>
  <si>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</si>
  <si>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</si>
  <si>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</si>
  <si>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</si>
  <si>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</si>
  <si>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</si>
  <si>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</si>
  <si>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</si>
  <si>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</si>
  <si>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</si>
  <si>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</si>
  <si>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</si>
  <si>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</si>
  <si>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</si>
  <si>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</si>
  <si>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</si>
  <si>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</si>
  <si>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</si>
  <si>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</si>
  <si>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</si>
  <si>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</si>
  <si>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</si>
  <si>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</si>
  <si>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</si>
  <si>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</si>
  <si>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</si>
  <si>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</si>
  <si>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</si>
  <si>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</si>
  <si>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</si>
  <si>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</si>
  <si>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</si>
  <si>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</si>
  <si>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</si>
  <si>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</si>
  <si>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</si>
  <si>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</si>
  <si>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</si>
  <si>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</si>
  <si>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</si>
  <si>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</si>
  <si>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</si>
  <si>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</si>
  <si>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</si>
  <si>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</si>
  <si>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</si>
  <si>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</si>
  <si>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</si>
  <si>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</si>
  <si>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</si>
  <si>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</si>
  <si>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</si>
  <si>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</si>
  <si>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</si>
  <si>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</si>
  <si>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</si>
  <si>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</si>
  <si>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</si>
  <si>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</si>
  <si>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</si>
  <si>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</si>
  <si>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</si>
  <si>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</si>
  <si>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</si>
  <si>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</si>
  <si>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</si>
  <si>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</si>
  <si>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</si>
  <si>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</si>
  <si>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</si>
  <si>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</si>
  <si>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</si>
  <si>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</si>
  <si>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</si>
  <si>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</si>
  <si>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</si>
  <si>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</si>
  <si>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</si>
  <si>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</si>
  <si>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</si>
  <si>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</si>
  <si>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</si>
  <si>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</si>
  <si>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</si>
  <si>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</si>
  <si>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</si>
  <si>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</si>
  <si>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</si>
  <si>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</si>
  <si>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</si>
  <si>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</si>
  <si>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</si>
  <si>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</si>
  <si>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</si>
  <si>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</si>
  <si>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</si>
  <si>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</si>
  <si>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</si>
  <si>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</si>
  <si>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</si>
  <si>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</si>
  <si>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</si>
  <si>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</si>
  <si>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</si>
  <si>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</si>
  <si>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</si>
  <si>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</si>
  <si>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</si>
  <si>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</si>
  <si>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</si>
  <si>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</si>
  <si>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</si>
  <si>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</si>
  <si>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</si>
  <si>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</si>
  <si>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</si>
  <si>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</si>
  <si>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</si>
  <si>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</si>
  <si>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</si>
  <si>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</si>
  <si>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</si>
  <si>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</si>
  <si>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</si>
  <si>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</si>
  <si>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</si>
  <si>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</si>
  <si>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</si>
  <si>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</si>
  <si>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</si>
  <si>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</si>
  <si>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</si>
  <si>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</si>
  <si>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</si>
  <si>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</si>
  <si>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</si>
  <si>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</si>
  <si>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</si>
  <si>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</si>
  <si>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</si>
  <si>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</si>
  <si>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</si>
  <si>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</si>
  <si>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</si>
  <si>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</si>
  <si>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</si>
  <si>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</si>
  <si>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</si>
  <si>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</si>
  <si>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</si>
  <si>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</si>
  <si>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</si>
  <si>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</si>
  <si>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</si>
  <si>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</si>
  <si>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</si>
  <si>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</si>
  <si>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</si>
  <si>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</si>
  <si>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</si>
  <si>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</si>
  <si>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</si>
  <si>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</si>
  <si>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</si>
  <si>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</si>
  <si>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</si>
  <si>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</si>
  <si>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</si>
  <si>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</si>
  <si>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</si>
  <si>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</si>
  <si>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</si>
  <si>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</si>
  <si>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</si>
  <si>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</si>
  <si>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</si>
  <si>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</si>
  <si>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</si>
  <si>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</si>
  <si>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</si>
  <si>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</si>
  <si>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</si>
  <si>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</si>
  <si>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</si>
  <si>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</si>
  <si>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</si>
  <si>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</si>
  <si>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</si>
  <si>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</si>
  <si>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</si>
  <si>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</si>
  <si>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</si>
  <si>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</si>
  <si>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</si>
  <si>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</si>
  <si>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</si>
  <si>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</si>
  <si>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</si>
  <si>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</si>
  <si>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</si>
  <si>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</si>
  <si>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</si>
  <si>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</si>
  <si>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</si>
  <si>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</si>
  <si>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</si>
  <si>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</si>
  <si>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</si>
  <si>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</si>
  <si>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</si>
  <si>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</si>
  <si>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</si>
  <si>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</si>
  <si>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</si>
  <si>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</si>
  <si>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</si>
  <si>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</si>
  <si>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</si>
  <si>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</si>
  <si>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</si>
  <si>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</si>
  <si>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</si>
  <si>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</si>
  <si>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</si>
  <si>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</si>
  <si>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</si>
  <si>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</si>
  <si>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</si>
  <si>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</si>
  <si>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</si>
  <si>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</si>
  <si>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</si>
  <si>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</si>
  <si>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</si>
  <si>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</si>
  <si>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</si>
  <si>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</si>
  <si>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</si>
  <si>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</si>
  <si>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</si>
  <si>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</si>
  <si>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</si>
  <si>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</si>
  <si>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</si>
  <si>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</si>
  <si>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</si>
  <si>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</si>
  <si>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</si>
  <si>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</si>
  <si>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</si>
  <si>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</si>
  <si>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</si>
  <si>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</si>
  <si>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</si>
  <si>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</si>
  <si>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</si>
  <si>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</si>
  <si>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</si>
  <si>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</si>
  <si>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</si>
  <si>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</si>
  <si>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</si>
  <si>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</si>
  <si>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</si>
  <si>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</si>
  <si>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</si>
  <si>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</si>
  <si>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</si>
  <si>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</si>
  <si>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</si>
  <si>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</si>
  <si>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</si>
  <si>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</si>
  <si>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</si>
  <si>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</si>
  <si>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</si>
  <si>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</si>
  <si>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</si>
  <si>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</si>
  <si>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</si>
  <si>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</si>
  <si>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</si>
  <si>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</si>
  <si>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</si>
  <si>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</si>
  <si>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</si>
  <si>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</si>
  <si>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</si>
  <si>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</si>
  <si>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</si>
  <si>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</si>
  <si>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</si>
  <si>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</si>
  <si>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</si>
  <si>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</si>
  <si>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</si>
  <si>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</si>
  <si>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</si>
  <si>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</si>
  <si>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</si>
  <si>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</si>
  <si>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</si>
  <si>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</si>
  <si>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</si>
  <si>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</si>
  <si>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</si>
  <si>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</si>
  <si>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</si>
  <si>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</si>
  <si>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</si>
  <si>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</si>
  <si>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</si>
  <si>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</si>
  <si>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</si>
  <si>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</si>
  <si>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</si>
  <si>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</si>
  <si>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</si>
  <si>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</si>
  <si>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</si>
  <si>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</si>
  <si>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</si>
  <si>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</si>
  <si>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</si>
  <si>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</si>
  <si>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</si>
  <si>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</si>
  <si>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</si>
  <si>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</si>
  <si>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</si>
  <si>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</si>
  <si>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</si>
  <si>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</si>
  <si>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</si>
  <si>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</si>
  <si>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</si>
  <si>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</si>
  <si>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</si>
  <si>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</si>
  <si>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</si>
  <si>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</si>
  <si>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</si>
  <si>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</si>
  <si>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</si>
  <si>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</si>
  <si>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</si>
  <si>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</si>
  <si>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</si>
  <si>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</si>
  <si>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</si>
  <si>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</si>
  <si>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</si>
  <si>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</si>
  <si>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</si>
  <si>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</si>
  <si>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</si>
  <si>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</si>
  <si>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</si>
  <si>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</si>
  <si>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</si>
  <si>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</si>
  <si>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</si>
  <si>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</si>
  <si>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</si>
  <si>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</si>
  <si>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</si>
  <si>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</si>
  <si>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</si>
  <si>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</si>
  <si>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</si>
  <si>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</si>
  <si>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</si>
  <si>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</si>
  <si>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</si>
  <si>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</si>
  <si>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</si>
  <si>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</si>
  <si>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</si>
  <si>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</si>
  <si>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</si>
  <si>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</si>
  <si>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</si>
  <si>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</si>
  <si>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</si>
  <si>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</si>
  <si>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</si>
  <si>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</si>
  <si>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</si>
  <si>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</si>
  <si>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</si>
  <si>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</si>
  <si>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</si>
  <si>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</si>
  <si>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</si>
  <si>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</si>
  <si>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</si>
  <si>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</si>
  <si>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</si>
  <si>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</si>
  <si>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</si>
  <si>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</si>
  <si>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</si>
  <si>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</si>
  <si>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</si>
  <si>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</si>
  <si>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</si>
  <si>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</si>
  <si>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</si>
  <si>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</si>
  <si>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</si>
  <si>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</si>
  <si>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</si>
  <si>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</si>
  <si>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</si>
  <si>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</si>
  <si>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</si>
  <si>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</si>
  <si>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</si>
  <si>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</si>
  <si>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</si>
  <si>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</si>
  <si>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</si>
  <si>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</si>
  <si>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</si>
  <si>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</si>
  <si>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</si>
  <si>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</si>
  <si>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</si>
  <si>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</si>
  <si>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</si>
  <si>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</si>
  <si>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</si>
  <si>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</si>
  <si>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</si>
  <si>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</si>
  <si>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</si>
  <si>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</si>
  <si>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</si>
  <si>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</si>
  <si>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</si>
  <si>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</si>
  <si>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</si>
  <si>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</si>
  <si>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</si>
  <si>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</si>
  <si>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</si>
  <si>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</si>
  <si>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</si>
  <si>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</si>
  <si>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</si>
  <si>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</si>
  <si>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</si>
  <si>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</si>
  <si>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</si>
  <si>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</si>
  <si>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</si>
  <si>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</si>
  <si>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</si>
  <si>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</si>
  <si>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</si>
  <si>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</si>
  <si>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</si>
  <si>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</si>
  <si>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</si>
  <si>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</si>
  <si>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</si>
  <si>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</si>
  <si>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</si>
  <si>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</si>
  <si>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</si>
  <si>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</si>
  <si>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</si>
  <si>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</si>
  <si>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</si>
  <si>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</si>
  <si>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</si>
  <si>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</si>
  <si>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</si>
  <si>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</si>
  <si>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</si>
  <si>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</si>
  <si>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</si>
  <si>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</si>
  <si>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</si>
  <si>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</si>
  <si>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</si>
  <si>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</si>
  <si>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</si>
  <si>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</si>
  <si>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</si>
  <si>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</si>
  <si>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</si>
  <si>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</si>
  <si>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</si>
  <si>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</si>
  <si>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</si>
  <si>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</si>
  <si>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</si>
  <si>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</si>
  <si>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</si>
  <si>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</si>
  <si>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</si>
  <si>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</si>
  <si>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</si>
  <si>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</si>
  <si>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</si>
  <si>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</si>
  <si>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</si>
  <si>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</si>
  <si>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</si>
  <si>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</si>
  <si>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</si>
  <si>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</si>
  <si>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</si>
  <si>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</si>
  <si>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</si>
  <si>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</si>
  <si>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</si>
  <si>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</si>
  <si>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</si>
  <si>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</si>
  <si>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</si>
  <si>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</si>
  <si>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</si>
  <si>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</si>
  <si>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</si>
  <si>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</si>
  <si>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</si>
  <si>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</si>
  <si>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</si>
  <si>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</si>
  <si>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</si>
  <si>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</si>
  <si>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</si>
  <si>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</si>
  <si>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</si>
  <si>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</si>
  <si>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</si>
  <si>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</si>
  <si>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</si>
  <si>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</si>
  <si>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</si>
  <si>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</si>
  <si>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</si>
  <si>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</si>
  <si>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</si>
  <si>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</si>
  <si>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</si>
  <si>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</si>
  <si>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</si>
  <si>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</si>
  <si>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</si>
  <si>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</si>
  <si>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</si>
  <si>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</si>
  <si>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</si>
  <si>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</si>
  <si>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</si>
  <si>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</si>
  <si>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</si>
  <si>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</si>
  <si>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</si>
  <si>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</si>
  <si>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</si>
  <si>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</si>
  <si>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</si>
  <si>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</si>
  <si>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</si>
  <si>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</si>
  <si>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</si>
  <si>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</si>
  <si>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</si>
  <si>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</si>
  <si>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</si>
  <si>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</si>
  <si>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</si>
  <si>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</si>
  <si>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</si>
  <si>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</si>
  <si>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</si>
  <si>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</si>
  <si>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</si>
  <si>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</si>
  <si>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</si>
  <si>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</si>
  <si>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</si>
  <si>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</si>
  <si>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</si>
  <si>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</si>
  <si>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</si>
  <si>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</si>
  <si>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</si>
  <si>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</si>
  <si>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</si>
  <si>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</si>
  <si>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</si>
  <si>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</si>
  <si>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</si>
  <si>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</si>
  <si>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</si>
  <si>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</si>
  <si>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</si>
  <si>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</si>
  <si>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</si>
  <si>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</si>
  <si>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</si>
  <si>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</si>
  <si>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</si>
  <si>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</si>
  <si>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</si>
  <si>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</si>
  <si>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</si>
  <si>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</si>
  <si>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</si>
  <si>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</si>
  <si>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</si>
  <si>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</si>
  <si>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</si>
  <si>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</si>
  <si>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</si>
  <si>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</si>
  <si>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</si>
  <si>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</si>
  <si>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</si>
  <si>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</si>
  <si>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</si>
  <si>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</si>
  <si>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</si>
  <si>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</si>
  <si>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</si>
  <si>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</si>
  <si>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</si>
  <si>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</si>
  <si>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</si>
  <si>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</si>
  <si>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</si>
  <si>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</si>
  <si>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</si>
  <si>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</si>
  <si>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</si>
  <si>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</si>
  <si>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</si>
  <si>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</si>
  <si>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</si>
  <si>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</si>
  <si>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</si>
  <si>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</si>
  <si>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</si>
  <si>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</si>
  <si>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</si>
  <si>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</si>
  <si>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</si>
  <si>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</si>
  <si>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</si>
  <si>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</si>
  <si>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</si>
  <si>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</si>
  <si>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</si>
  <si>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</si>
  <si>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</si>
  <si>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</si>
  <si>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</si>
  <si>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</si>
  <si>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</si>
  <si>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</si>
  <si>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</si>
  <si>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</si>
  <si>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</si>
  <si>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</si>
  <si>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</si>
  <si>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</si>
  <si>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</si>
  <si>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</si>
  <si>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</si>
  <si>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</si>
  <si>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</si>
  <si>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</si>
  <si>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</si>
  <si>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</si>
  <si>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</si>
  <si>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</si>
  <si>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</si>
  <si>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</si>
  <si>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</si>
  <si>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</si>
  <si>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</si>
  <si>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</si>
  <si>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</si>
  <si>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</si>
  <si>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</si>
  <si>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</si>
  <si>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</si>
  <si>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</si>
  <si>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</si>
  <si>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</si>
  <si>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</si>
  <si>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</si>
  <si>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</si>
  <si>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</si>
  <si>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</si>
  <si>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</si>
  <si>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</si>
  <si>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</si>
  <si>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</si>
  <si>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</si>
  <si>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</si>
  <si>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</si>
  <si>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</si>
  <si>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</si>
  <si>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</si>
  <si>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</si>
  <si>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</si>
  <si>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</si>
  <si>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</si>
  <si>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</si>
  <si>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</si>
  <si>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</si>
  <si>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</si>
  <si>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</si>
  <si>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</si>
  <si>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</si>
  <si>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</si>
  <si>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</si>
  <si>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</si>
  <si>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</si>
  <si>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</si>
  <si>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</si>
  <si>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</si>
  <si>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</si>
  <si>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</si>
  <si>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</si>
  <si>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</si>
  <si>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</si>
  <si>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</si>
  <si>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</si>
  <si>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</si>
  <si>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</si>
  <si>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</si>
  <si>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</si>
  <si>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</si>
  <si>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</si>
  <si>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</si>
  <si>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</si>
  <si>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</si>
  <si>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</si>
  <si>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</si>
  <si>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</si>
  <si>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</si>
  <si>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</si>
  <si>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</si>
  <si>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</si>
  <si>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</si>
  <si>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</si>
  <si>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</si>
  <si>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</si>
  <si>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</si>
  <si>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</si>
  <si>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</si>
  <si>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</si>
  <si>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</si>
  <si>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</si>
  <si>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</si>
  <si>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</si>
  <si>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</si>
  <si>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</si>
  <si>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</si>
  <si>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</si>
  <si>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</si>
  <si>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</si>
  <si>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</si>
  <si>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</si>
  <si>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</si>
  <si>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</si>
  <si>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</si>
  <si>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</si>
  <si>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</si>
  <si>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</si>
  <si>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</si>
  <si>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</si>
  <si>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</si>
  <si>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</si>
  <si>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</si>
  <si>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</si>
  <si>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</si>
  <si>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</si>
  <si>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</si>
  <si>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</si>
  <si>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</si>
  <si>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</si>
  <si>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</si>
  <si>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</si>
  <si>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</si>
  <si>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</si>
  <si>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</si>
  <si>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</si>
  <si>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</si>
  <si>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</si>
  <si>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</si>
  <si>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</si>
  <si>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</si>
  <si>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</si>
  <si>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</si>
  <si>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</si>
  <si>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</si>
  <si>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</si>
  <si>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</si>
  <si>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</si>
  <si>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</si>
  <si>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</si>
  <si>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</si>
  <si>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</si>
  <si>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</si>
  <si>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</si>
  <si>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</si>
  <si>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</si>
  <si>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</si>
  <si>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</si>
  <si>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</si>
  <si>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</si>
  <si>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</si>
  <si>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</si>
  <si>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</si>
  <si>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</si>
  <si>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</si>
  <si>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</si>
  <si>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</si>
  <si>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</si>
  <si>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</si>
  <si>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</si>
  <si>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</si>
  <si>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</si>
  <si>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</si>
  <si>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</si>
  <si>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</si>
  <si>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</si>
  <si>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</si>
  <si>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</si>
  <si>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</si>
  <si>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</si>
  <si>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</si>
  <si>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</si>
  <si>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</si>
  <si>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</si>
  <si>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</si>
  <si>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</si>
  <si>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</si>
  <si>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</si>
  <si>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</si>
  <si>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</si>
  <si>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</si>
  <si>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</si>
  <si>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</si>
  <si>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</si>
  <si>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</si>
  <si>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</si>
  <si>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</si>
  <si>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</si>
  <si>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</si>
  <si>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</si>
  <si>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</si>
  <si>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</si>
  <si>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</si>
  <si>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</si>
  <si>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</si>
  <si>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</si>
  <si>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</si>
  <si>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</si>
  <si>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</si>
  <si>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</si>
  <si>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</si>
  <si>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</si>
  <si>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</si>
  <si>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</si>
  <si>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</si>
  <si>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</si>
  <si>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</si>
  <si>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</si>
  <si>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</si>
  <si>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</si>
  <si>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</si>
  <si>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</si>
  <si>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</si>
  <si>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</si>
  <si>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</si>
  <si>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</si>
  <si>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</si>
  <si>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</si>
  <si>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</si>
  <si>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</si>
  <si>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</si>
  <si>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</si>
  <si>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</si>
  <si>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</si>
  <si>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</si>
  <si>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</si>
  <si>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</si>
  <si>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</si>
  <si>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</si>
  <si>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</si>
  <si>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</si>
  <si>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</si>
  <si>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</si>
  <si>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</si>
  <si>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</si>
  <si>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</si>
  <si>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</si>
  <si>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</si>
  <si>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</si>
  <si>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</si>
  <si>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</si>
  <si>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</si>
  <si>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</si>
  <si>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</si>
  <si>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</si>
  <si>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</si>
  <si>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</si>
  <si>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</si>
  <si>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</si>
  <si>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</si>
  <si>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</si>
  <si>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</si>
  <si>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</si>
  <si>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</si>
  <si>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</si>
  <si>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</si>
  <si>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</si>
  <si>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</si>
  <si>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</si>
  <si>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</si>
  <si>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</si>
  <si>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</si>
  <si>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</si>
  <si>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</si>
  <si>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</si>
  <si>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</si>
  <si>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</si>
  <si>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</si>
  <si>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</si>
  <si>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</si>
  <si>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</si>
  <si>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</si>
  <si>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</si>
  <si>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</si>
  <si>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</si>
  <si>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</si>
  <si>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</si>
  <si>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</si>
  <si>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</si>
  <si>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</si>
  <si>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</si>
  <si>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</si>
  <si>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</si>
  <si>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</si>
  <si>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</si>
  <si>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</si>
  <si>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</si>
  <si>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</si>
  <si>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</si>
  <si>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</si>
  <si>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</si>
  <si>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</si>
  <si>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</si>
  <si>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</si>
  <si>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</si>
  <si>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</si>
  <si>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</si>
  <si>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</si>
  <si>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</si>
  <si>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</si>
  <si>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</si>
  <si>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</si>
  <si>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</si>
  <si>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</si>
  <si>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</si>
  <si>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</si>
  <si>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</si>
  <si>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</si>
  <si>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</si>
  <si>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</si>
  <si>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</si>
  <si>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</si>
  <si>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</si>
  <si>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</si>
  <si>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</si>
  <si>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</si>
  <si>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</si>
  <si>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</si>
  <si>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</si>
  <si>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</si>
  <si>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</si>
  <si>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</si>
  <si>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</si>
  <si>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</si>
  <si>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</si>
  <si>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</si>
  <si>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</si>
  <si>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</si>
  <si>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</si>
  <si>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</si>
  <si>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</si>
  <si>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</si>
  <si>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</si>
  <si>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</si>
  <si>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</si>
  <si>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</si>
  <si>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</si>
  <si>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</si>
  <si>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</si>
  <si>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</si>
  <si>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</si>
  <si>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</si>
  <si>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</si>
  <si>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</si>
  <si>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</si>
  <si>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</si>
  <si>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</si>
  <si>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</si>
  <si>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</si>
  <si>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</si>
  <si>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</si>
  <si>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</si>
  <si>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</si>
  <si>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</si>
  <si>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</si>
  <si>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</si>
  <si>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</si>
  <si>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</si>
  <si>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</si>
  <si>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</si>
  <si>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</si>
  <si>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</si>
  <si>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</si>
  <si>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</si>
  <si>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</si>
  <si>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</si>
  <si>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</si>
  <si>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</si>
  <si>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</si>
  <si>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</si>
  <si>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</si>
  <si>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</si>
  <si>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</si>
  <si>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</si>
  <si>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</si>
  <si>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</si>
  <si>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</si>
  <si>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</si>
  <si>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</si>
  <si>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</si>
  <si>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</si>
  <si>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</si>
  <si>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</si>
  <si>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</si>
  <si>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</si>
  <si>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</si>
  <si>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</si>
  <si>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</si>
  <si>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</si>
  <si>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</si>
  <si>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</si>
  <si>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</si>
  <si>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</si>
  <si>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</si>
  <si>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</si>
  <si>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</si>
  <si>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</si>
  <si>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</si>
  <si>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</si>
  <si>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</si>
  <si>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</si>
  <si>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</si>
  <si>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</si>
  <si>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</si>
  <si>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</si>
  <si>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</si>
  <si>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</si>
  <si>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</si>
  <si>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</si>
  <si>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</si>
  <si>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</si>
  <si>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</si>
  <si>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</si>
  <si>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</si>
  <si>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</si>
  <si>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</si>
  <si>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</si>
  <si>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</si>
  <si>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</si>
  <si>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</si>
  <si>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</si>
  <si>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</si>
  <si>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</si>
  <si>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</si>
  <si>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</si>
  <si>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</si>
  <si>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</si>
  <si>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</si>
  <si>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</si>
  <si>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</si>
  <si>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</si>
  <si>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</si>
  <si>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</si>
  <si>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</si>
  <si>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</si>
  <si>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</si>
  <si>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</si>
  <si>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</si>
  <si>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</si>
  <si>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</si>
  <si>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</si>
  <si>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</si>
  <si>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</si>
  <si>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</si>
  <si>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</si>
  <si>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</si>
  <si>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</si>
  <si>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</si>
  <si>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</si>
  <si>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</si>
  <si>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</si>
  <si>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</si>
  <si>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</si>
  <si>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</si>
  <si>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</si>
  <si>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</si>
  <si>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</si>
  <si>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</si>
  <si>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</si>
  <si>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</si>
  <si>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</si>
  <si>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</si>
  <si>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</si>
  <si>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</si>
  <si>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</si>
  <si>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</si>
  <si>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</si>
  <si>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</si>
  <si>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</si>
  <si>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</si>
  <si>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</si>
  <si>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</si>
  <si>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</si>
  <si>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</si>
  <si>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</si>
  <si>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</si>
  <si>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</si>
  <si>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</si>
  <si>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</si>
  <si>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</si>
  <si>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</si>
  <si>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</si>
  <si>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</si>
  <si>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</si>
  <si>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</si>
  <si>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</si>
  <si>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</si>
  <si>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</si>
  <si>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</si>
  <si>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</si>
  <si>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</si>
  <si>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</si>
  <si>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</si>
  <si>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</si>
  <si>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</si>
  <si>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</si>
  <si>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</si>
  <si>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</si>
  <si>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</si>
  <si>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</si>
  <si>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</si>
  <si>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</si>
  <si>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</si>
  <si>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</si>
  <si>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</si>
  <si>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</si>
  <si>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</si>
  <si>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</si>
  <si>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</si>
  <si>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</si>
  <si>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</si>
  <si>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</si>
  <si>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</si>
  <si>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</si>
  <si>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</si>
  <si>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</si>
  <si>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</si>
  <si>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</si>
  <si>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</si>
  <si>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</si>
  <si>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</si>
  <si>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</si>
  <si>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</si>
  <si>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</si>
  <si>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</si>
  <si>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</si>
  <si>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</si>
  <si>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</si>
  <si>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</si>
  <si>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</si>
  <si>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</si>
  <si>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</si>
  <si>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</si>
  <si>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</si>
  <si>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</si>
  <si>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</si>
  <si>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</si>
  <si>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</si>
  <si>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</si>
  <si>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</si>
  <si>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</si>
  <si>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</si>
  <si>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</si>
  <si>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</si>
  <si>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</si>
  <si>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</si>
  <si>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</si>
  <si>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</si>
  <si>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</si>
  <si>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</si>
  <si>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</si>
  <si>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</si>
  <si>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</si>
  <si>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</si>
  <si>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</si>
  <si>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</si>
  <si>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</si>
  <si>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</si>
  <si>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</si>
  <si>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</si>
  <si>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</si>
  <si>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</si>
  <si>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</si>
  <si>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</si>
  <si>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</si>
  <si>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</si>
  <si>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</si>
  <si>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</si>
  <si>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</si>
  <si>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</si>
  <si>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</si>
  <si>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</si>
  <si>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</si>
  <si>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</si>
  <si>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</si>
  <si>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</si>
  <si>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</si>
  <si>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</si>
  <si>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</si>
  <si>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</si>
  <si>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</si>
  <si>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</si>
  <si>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</si>
  <si>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</si>
  <si>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</si>
  <si>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</si>
  <si>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</si>
  <si>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</si>
  <si>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</si>
  <si>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</si>
  <si>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</si>
  <si>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</si>
  <si>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</si>
  <si>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</si>
  <si>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</si>
  <si>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</si>
  <si>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</si>
  <si>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</si>
  <si>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</si>
  <si>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</si>
  <si>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</si>
  <si>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</si>
  <si>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</si>
  <si>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</si>
  <si>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</si>
  <si>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</si>
  <si>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</si>
  <si>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</si>
  <si>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</si>
  <si>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</si>
  <si>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</si>
  <si>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</si>
  <si>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</si>
  <si>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</si>
  <si>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</si>
  <si>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</si>
  <si>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</si>
  <si>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</si>
  <si>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</si>
  <si>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</si>
  <si>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</si>
  <si>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</si>
  <si>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</si>
  <si>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</si>
  <si>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</si>
  <si>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</si>
  <si>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</si>
  <si>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</si>
  <si>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</si>
  <si>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</si>
  <si>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</si>
  <si>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</si>
  <si>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</si>
  <si>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</si>
  <si>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</si>
  <si>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</si>
  <si>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</si>
  <si>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</si>
  <si>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</si>
  <si>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</si>
  <si>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</si>
  <si>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</si>
  <si>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</si>
  <si>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</si>
  <si>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</si>
  <si>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</si>
  <si>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</si>
  <si>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</si>
  <si>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</si>
  <si>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</si>
  <si>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</si>
  <si>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</si>
  <si>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</si>
  <si>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</si>
  <si>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</si>
  <si>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</si>
  <si>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</si>
  <si>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</si>
  <si>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</si>
  <si>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</si>
  <si>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</si>
  <si>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</si>
  <si>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</si>
  <si>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</si>
  <si>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</si>
  <si>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</si>
  <si>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</si>
  <si>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</si>
  <si>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</si>
  <si>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</si>
  <si>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</si>
  <si>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</si>
  <si>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</si>
  <si>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</si>
  <si>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</si>
  <si>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</si>
  <si>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</si>
  <si>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</si>
  <si>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</si>
  <si>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</si>
  <si>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</si>
  <si>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</si>
  <si>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</si>
  <si>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</si>
  <si>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</si>
  <si>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</si>
  <si>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</si>
  <si>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</si>
  <si>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</si>
  <si>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</si>
  <si>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</si>
  <si>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</si>
  <si>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</si>
  <si>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</si>
  <si>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</si>
  <si>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</si>
  <si>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</si>
  <si>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</si>
  <si>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</si>
  <si>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</si>
  <si>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</si>
  <si>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</si>
  <si>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</si>
  <si>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</si>
  <si>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</si>
  <si>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</si>
  <si>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</si>
  <si>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</si>
  <si>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</si>
  <si>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</si>
  <si>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</si>
  <si>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</si>
  <si>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</si>
  <si>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</si>
  <si>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</si>
  <si>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</si>
  <si>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</si>
  <si>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</si>
  <si>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</si>
  <si>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</si>
  <si>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</si>
  <si>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</si>
  <si>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</si>
  <si>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</si>
  <si>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</si>
  <si>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</si>
  <si>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</si>
  <si>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</si>
  <si>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</si>
  <si>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</si>
  <si>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</si>
  <si>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</si>
  <si>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</si>
  <si>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</si>
  <si>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</si>
  <si>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</si>
  <si>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</si>
  <si>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</si>
  <si>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</si>
  <si>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</si>
  <si>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</si>
  <si>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</si>
  <si>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</si>
  <si>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</si>
  <si>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</si>
  <si>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</si>
  <si>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</si>
  <si>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</si>
  <si>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</si>
  <si>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</si>
  <si>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</si>
  <si>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</si>
  <si>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</si>
  <si>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</si>
  <si>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</si>
  <si>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</si>
  <si>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</si>
  <si>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</si>
  <si>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</si>
  <si>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</si>
  <si>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</si>
  <si>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</si>
  <si>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</si>
  <si>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</si>
  <si>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</si>
  <si>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</si>
  <si>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</si>
  <si>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</si>
  <si>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</si>
  <si>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</si>
  <si>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</si>
  <si>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</si>
  <si>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</si>
  <si>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</si>
  <si>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</si>
  <si>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</si>
  <si>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</si>
  <si>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</si>
  <si>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</si>
  <si>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</si>
  <si>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</si>
  <si>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</si>
  <si>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</si>
  <si>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</si>
  <si>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</si>
  <si>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</si>
  <si>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</si>
  <si>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</si>
  <si>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</si>
  <si>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</si>
  <si>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</si>
  <si>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</si>
  <si>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</si>
  <si>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</si>
  <si>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</si>
  <si>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</si>
  <si>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</si>
  <si>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</si>
  <si>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</si>
  <si>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</si>
  <si>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</si>
  <si>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</si>
  <si>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</si>
  <si>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</si>
  <si>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</si>
  <si>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</si>
  <si>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</si>
  <si>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</si>
  <si>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</si>
  <si>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</si>
  <si>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</si>
  <si>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</si>
  <si>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</si>
  <si>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</si>
  <si>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</si>
  <si>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</si>
  <si>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</si>
  <si>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</si>
  <si>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</si>
  <si>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</si>
  <si>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</si>
  <si>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</si>
  <si>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</si>
  <si>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</si>
  <si>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</si>
  <si>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</si>
  <si>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</si>
  <si>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</si>
  <si>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</si>
  <si>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</si>
  <si>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</si>
  <si>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</si>
  <si>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</si>
  <si>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</si>
  <si>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</si>
  <si>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</si>
  <si>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</si>
  <si>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</si>
  <si>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</si>
  <si>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</si>
  <si>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</si>
  <si>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</si>
  <si>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</si>
  <si>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</si>
  <si>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</si>
  <si>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</si>
  <si>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</si>
  <si>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</si>
  <si>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</si>
  <si>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</si>
  <si>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</si>
  <si>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</si>
  <si>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</si>
  <si>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</si>
  <si>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</si>
  <si>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</si>
  <si>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</si>
  <si>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</si>
  <si>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</si>
  <si>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</si>
  <si>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</si>
  <si>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</si>
  <si>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</si>
  <si>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</si>
  <si>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</si>
  <si>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</si>
  <si>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</si>
  <si>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</si>
  <si>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</si>
  <si>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</si>
  <si>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</si>
  <si>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</si>
  <si>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</si>
  <si>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</si>
  <si>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</si>
  <si>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</si>
  <si>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</si>
  <si>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</si>
  <si>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</si>
  <si>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</si>
  <si>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</si>
  <si>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</si>
  <si>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</si>
  <si>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</si>
  <si>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</si>
  <si>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</si>
  <si>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</si>
  <si>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</si>
  <si>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</si>
  <si>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</si>
  <si>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</si>
  <si>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</si>
  <si>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</si>
  <si>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</si>
  <si>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</si>
  <si>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</si>
  <si>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</si>
  <si>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</si>
  <si>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</si>
  <si>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</si>
  <si>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</si>
  <si>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</si>
  <si>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</si>
  <si>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</si>
  <si>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</si>
  <si>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</si>
  <si>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</si>
  <si>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</si>
  <si>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</si>
  <si>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</si>
  <si>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</si>
  <si>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</si>
  <si>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</si>
  <si>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</si>
  <si>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</si>
  <si>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</si>
  <si>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</si>
  <si>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</si>
  <si>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</si>
  <si>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</si>
  <si>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</si>
  <si>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</si>
  <si>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</si>
  <si>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</si>
  <si>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</si>
  <si>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</si>
  <si>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</si>
  <si>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</si>
  <si>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</si>
  <si>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</si>
  <si>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</si>
  <si>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</si>
  <si>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</si>
  <si>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</si>
  <si>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</si>
  <si>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</si>
  <si>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</si>
  <si>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</si>
  <si>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</si>
  <si>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</si>
  <si>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</si>
  <si>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</si>
  <si>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</si>
  <si>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</si>
  <si>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</si>
  <si>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</si>
  <si>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</si>
  <si>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</si>
  <si>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</si>
  <si>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</si>
  <si>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</si>
  <si>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</si>
  <si>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</si>
  <si>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</si>
  <si>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</si>
  <si>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</si>
  <si>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</si>
  <si>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</si>
  <si>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</si>
  <si>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</si>
  <si>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</si>
  <si>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</si>
  <si>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</si>
  <si>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</si>
  <si>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</si>
  <si>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</si>
  <si>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</si>
  <si>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</si>
  <si>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</si>
  <si>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</si>
  <si>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</si>
  <si>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</si>
  <si>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</si>
  <si>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</si>
  <si>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</si>
  <si>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</si>
  <si>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</si>
  <si>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</si>
  <si>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</si>
  <si>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</si>
  <si>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</si>
  <si>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</si>
  <si>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</si>
  <si>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</si>
  <si>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</si>
  <si>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</si>
  <si>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</si>
  <si>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</si>
  <si>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</si>
  <si>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</si>
  <si>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</si>
  <si>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</si>
  <si>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</si>
  <si>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</si>
  <si>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</si>
  <si>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</si>
  <si>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</si>
  <si>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</si>
  <si>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</si>
  <si>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</si>
  <si>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</si>
  <si>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</si>
  <si>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</si>
  <si>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</si>
  <si>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</si>
  <si>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</si>
  <si>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</si>
  <si>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</si>
  <si>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</si>
  <si>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</si>
  <si>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</si>
  <si>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</si>
  <si>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</si>
  <si>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</si>
  <si>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</si>
  <si>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</si>
  <si>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</si>
  <si>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</si>
  <si>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</si>
  <si>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</si>
  <si>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</si>
  <si>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</si>
  <si>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</si>
  <si>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</si>
  <si>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</si>
  <si>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</si>
  <si>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</si>
  <si>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</si>
  <si>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</si>
  <si>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</si>
  <si>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</si>
  <si>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</si>
  <si>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</si>
  <si>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</si>
  <si>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</si>
  <si>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</si>
  <si>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</si>
  <si>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</si>
  <si>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</si>
  <si>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</si>
  <si>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</si>
  <si>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</si>
  <si>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</si>
  <si>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</si>
  <si>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</si>
  <si>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</si>
  <si>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</si>
  <si>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</si>
  <si>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</si>
  <si>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</si>
  <si>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</si>
  <si>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</si>
  <si>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</si>
  <si>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</si>
  <si>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</si>
  <si>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</si>
  <si>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</si>
  <si>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</si>
  <si>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</si>
  <si>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</si>
  <si>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</si>
  <si>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</si>
  <si>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</si>
  <si>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</si>
  <si>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</si>
  <si>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</si>
  <si>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</si>
  <si>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</si>
  <si>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</si>
  <si>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</si>
  <si>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</si>
  <si>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</si>
  <si>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</si>
  <si>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</si>
  <si>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</si>
  <si>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</si>
  <si>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</si>
  <si>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</si>
  <si>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</si>
  <si>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</si>
  <si>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</si>
  <si>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</si>
  <si>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</si>
  <si>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</si>
  <si>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</si>
  <si>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</si>
  <si>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</si>
  <si>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</si>
  <si>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</si>
  <si>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</si>
  <si>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</si>
  <si>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</si>
  <si>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</si>
  <si>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</si>
  <si>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</si>
  <si>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</si>
  <si>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</si>
  <si>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</si>
  <si>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</si>
  <si>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</si>
  <si>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</si>
  <si>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</si>
  <si>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</si>
  <si>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</si>
  <si>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</si>
  <si>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</si>
  <si>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</si>
  <si>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</si>
  <si>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</si>
  <si>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</si>
  <si>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</si>
  <si>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</si>
  <si>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</si>
  <si>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</si>
  <si>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</si>
  <si>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</si>
  <si>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</si>
  <si>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</si>
  <si>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</si>
  <si>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</si>
  <si>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</si>
  <si>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</si>
  <si>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</si>
  <si>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</si>
  <si>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</si>
  <si>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</si>
  <si>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</si>
  <si>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</si>
  <si>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</si>
  <si>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</si>
  <si>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</si>
  <si>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</si>
  <si>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</si>
  <si>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</si>
  <si>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</si>
  <si>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</si>
  <si>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</si>
  <si>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</si>
  <si>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</si>
  <si>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</si>
  <si>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</si>
  <si>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</si>
  <si>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</si>
  <si>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</si>
  <si>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</si>
  <si>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</si>
  <si>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</si>
  <si>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</si>
  <si>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</si>
  <si>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</si>
  <si>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</si>
  <si>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</si>
  <si>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</si>
  <si>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</si>
  <si>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</si>
  <si>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</si>
  <si>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</si>
  <si>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</si>
  <si>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</si>
  <si>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</si>
  <si>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</si>
  <si>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</si>
  <si>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</si>
  <si>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</si>
  <si>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</si>
  <si>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</si>
  <si>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</si>
  <si>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</si>
  <si>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</si>
  <si>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</si>
  <si>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</si>
  <si>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</si>
  <si>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</si>
  <si>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</si>
  <si>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</si>
  <si>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</si>
  <si>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</si>
  <si>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</si>
  <si>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</si>
  <si>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</si>
  <si>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</si>
  <si>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</si>
  <si>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</si>
  <si>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</si>
  <si>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</si>
  <si>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</si>
  <si>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</si>
  <si>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</si>
  <si>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</si>
  <si>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</si>
  <si>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</si>
  <si>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</si>
  <si>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</si>
  <si>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</si>
  <si>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</si>
  <si>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</si>
  <si>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</si>
  <si>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</si>
  <si>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</si>
  <si>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</si>
  <si>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</si>
  <si>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</si>
  <si>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</si>
  <si>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</si>
  <si>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</si>
  <si>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</si>
  <si>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</si>
  <si>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</si>
  <si>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</si>
  <si>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</si>
  <si>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</si>
  <si>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</si>
  <si>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</si>
  <si>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</si>
  <si>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</si>
  <si>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</si>
  <si>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</si>
  <si>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</si>
  <si>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</si>
  <si>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</si>
  <si>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</si>
  <si>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</si>
  <si>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</si>
  <si>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</si>
  <si>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</si>
  <si>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</si>
  <si>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</si>
  <si>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</si>
  <si>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</si>
  <si>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</si>
  <si>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</si>
  <si>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</si>
  <si>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</si>
  <si>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</si>
  <si>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</si>
  <si>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</si>
  <si>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</si>
  <si>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</si>
  <si>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</si>
  <si>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</si>
  <si>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</si>
  <si>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</si>
  <si>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</si>
  <si>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</si>
  <si>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</si>
  <si>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</si>
  <si>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</si>
  <si>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</si>
  <si>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</si>
  <si>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</si>
  <si>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</si>
  <si>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</si>
  <si>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</si>
  <si>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</si>
  <si>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</si>
  <si>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</si>
  <si>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</si>
  <si>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</si>
  <si>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</si>
  <si>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</si>
  <si>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</si>
  <si>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</si>
  <si>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</si>
  <si>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</si>
  <si>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</si>
  <si>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</si>
  <si>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</si>
  <si>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</si>
  <si>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</si>
  <si>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</si>
  <si>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</si>
  <si>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</si>
  <si>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</si>
  <si>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</si>
  <si>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</si>
  <si>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</si>
  <si>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</si>
  <si>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</si>
  <si>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</si>
  <si>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</si>
  <si>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</si>
  <si>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</si>
  <si>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</si>
  <si>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</si>
  <si>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</si>
  <si>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</si>
  <si>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</si>
  <si>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</si>
  <si>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</si>
  <si>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</si>
  <si>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</si>
  <si>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</si>
  <si>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</si>
  <si>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</si>
  <si>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</si>
  <si>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</si>
  <si>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</si>
  <si>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</si>
  <si>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</si>
  <si>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</si>
  <si>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</si>
  <si>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</si>
  <si>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</si>
  <si>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</si>
  <si>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</si>
  <si>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</si>
  <si>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</si>
  <si>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</si>
  <si>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</si>
  <si>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</si>
  <si>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</si>
  <si>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</si>
  <si>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</si>
  <si>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</si>
  <si>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</si>
  <si>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</si>
  <si>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</si>
  <si>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</si>
  <si>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</si>
  <si>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</si>
  <si>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</si>
  <si>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</si>
  <si>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</si>
  <si>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</si>
  <si>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</si>
  <si>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</si>
  <si>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</si>
  <si>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</si>
  <si>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</si>
  <si>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</si>
  <si>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</si>
  <si>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</si>
  <si>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</si>
  <si>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</si>
  <si>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</si>
  <si>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</si>
  <si>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</si>
  <si>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</si>
  <si>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</si>
  <si>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</si>
  <si>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</si>
  <si>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</si>
  <si>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</si>
  <si>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</si>
  <si>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</si>
  <si>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</si>
  <si>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</si>
  <si>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</si>
  <si>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</si>
  <si>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</si>
  <si>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</si>
  <si>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</si>
  <si>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</si>
  <si>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</si>
  <si>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</si>
  <si>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</si>
  <si>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</si>
  <si>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</si>
  <si>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</si>
  <si>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</si>
  <si>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</si>
  <si>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</si>
  <si>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</si>
  <si>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</si>
  <si>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</si>
  <si>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</si>
  <si>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</si>
  <si>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</si>
  <si>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</si>
  <si>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</si>
  <si>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</si>
  <si>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</si>
  <si>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</si>
  <si>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</si>
  <si>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</si>
  <si>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</si>
  <si>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</si>
  <si>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</si>
  <si>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</si>
  <si>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</si>
  <si>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</si>
  <si>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</si>
  <si>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</si>
  <si>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</si>
  <si>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</si>
  <si>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</si>
  <si>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</si>
  <si>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</si>
  <si>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</si>
  <si>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</si>
  <si>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</si>
  <si>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</si>
  <si>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</si>
  <si>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</si>
  <si>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</si>
  <si>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</si>
  <si>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</si>
  <si>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</si>
  <si>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</si>
  <si>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</si>
  <si>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</si>
  <si>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</si>
  <si>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</si>
  <si>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</si>
  <si>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</si>
  <si>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</si>
  <si>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</si>
  <si>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</si>
  <si>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</si>
  <si>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</si>
  <si>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</si>
  <si>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</si>
  <si>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</si>
  <si>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</si>
  <si>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</si>
  <si>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</si>
  <si>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</si>
  <si>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</si>
  <si>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</si>
  <si>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</si>
  <si>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</si>
  <si>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</si>
  <si>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</si>
  <si>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</si>
  <si>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</si>
  <si>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</si>
  <si>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</si>
  <si>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</si>
  <si>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</si>
  <si>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</si>
  <si>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</si>
  <si>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</si>
  <si>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</si>
  <si>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</si>
  <si>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</si>
  <si>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</si>
  <si>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</si>
  <si>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</si>
  <si>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</si>
  <si>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</si>
  <si>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</si>
  <si>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</si>
  <si>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</si>
  <si>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</si>
  <si>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</si>
  <si>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</si>
  <si>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</si>
  <si>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</si>
  <si>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</si>
  <si>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</si>
  <si>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</si>
  <si>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</si>
  <si>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</si>
  <si>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</si>
  <si>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</si>
  <si>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</si>
  <si>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</si>
  <si>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</si>
  <si>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</si>
  <si>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</si>
  <si>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</si>
  <si>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</si>
  <si>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</si>
  <si>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</si>
  <si>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</si>
  <si>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</si>
  <si>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</si>
  <si>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</si>
  <si>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</si>
  <si>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</si>
  <si>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</si>
  <si>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</si>
  <si>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</si>
  <si>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</si>
  <si>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</si>
  <si>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</si>
  <si>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</si>
  <si>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</si>
  <si>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</si>
  <si>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</si>
  <si>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</si>
  <si>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</si>
  <si>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</si>
  <si>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</si>
  <si>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</si>
  <si>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</si>
  <si>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</si>
  <si>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</si>
  <si>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</si>
  <si>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</si>
  <si>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</si>
  <si>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</si>
  <si>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</si>
  <si>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</si>
  <si>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</si>
  <si>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</si>
  <si>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</si>
  <si>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</si>
  <si>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</si>
  <si>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</si>
  <si>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</si>
  <si>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</si>
  <si>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</si>
  <si>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</si>
  <si>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</si>
  <si>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</si>
  <si>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</si>
  <si>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</si>
  <si>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</si>
  <si>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</si>
  <si>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</si>
  <si>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</si>
  <si>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</si>
  <si>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</si>
  <si>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</si>
  <si>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</si>
  <si>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</si>
  <si>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</si>
  <si>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</si>
  <si>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</si>
  <si>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</si>
  <si>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</si>
  <si>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</si>
  <si>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</si>
  <si>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</si>
  <si>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</si>
  <si>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</si>
  <si>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</si>
  <si>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</si>
  <si>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</si>
  <si>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</si>
  <si>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</si>
  <si>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</si>
  <si>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</si>
  <si>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</si>
  <si>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</si>
  <si>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</si>
  <si>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</si>
  <si>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</si>
  <si>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</si>
  <si>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</si>
  <si>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</si>
  <si>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</si>
  <si>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</si>
  <si>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</si>
  <si>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</si>
  <si>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</si>
  <si>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</si>
  <si>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</si>
  <si>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</si>
  <si>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</si>
  <si>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</si>
  <si>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</si>
  <si>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</si>
  <si>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</si>
  <si>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</si>
  <si>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</si>
  <si>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</si>
  <si>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</si>
  <si>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</si>
  <si>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</si>
  <si>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</si>
  <si>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</si>
  <si>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</si>
  <si>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</si>
  <si>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</si>
  <si>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</si>
  <si>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</si>
  <si>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</si>
  <si>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</si>
  <si>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</si>
  <si>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</si>
  <si>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</si>
  <si>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</si>
  <si>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</si>
  <si>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</si>
  <si>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</si>
  <si>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</si>
  <si>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</si>
  <si>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</si>
  <si>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</si>
  <si>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</si>
  <si>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</si>
  <si>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</si>
  <si>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</si>
  <si>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</si>
  <si>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</si>
  <si>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</si>
  <si>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</si>
  <si>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</si>
  <si>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</si>
  <si>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</si>
  <si>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</si>
  <si>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</si>
  <si>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</si>
  <si>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</si>
  <si>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</si>
  <si>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</si>
  <si>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</si>
  <si>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</si>
  <si>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</si>
  <si>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</si>
  <si>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</si>
  <si>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</si>
  <si>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</si>
  <si>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</si>
  <si>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</si>
  <si>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</si>
  <si>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</si>
  <si>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</si>
  <si>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</si>
  <si>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</si>
  <si>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</si>
  <si>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</si>
  <si>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</si>
  <si>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</si>
  <si>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</si>
  <si>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</si>
  <si>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</si>
  <si>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</si>
  <si>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</si>
  <si>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</si>
  <si>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</si>
  <si>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</si>
  <si>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</si>
  <si>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</si>
  <si>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</si>
  <si>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</si>
  <si>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</si>
  <si>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</si>
  <si>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</si>
  <si>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</si>
  <si>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</si>
  <si>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</si>
  <si>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</si>
  <si>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</si>
  <si>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</si>
  <si>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</si>
  <si>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</si>
  <si>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</si>
  <si>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</si>
  <si>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</si>
  <si>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</si>
  <si>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</si>
  <si>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</si>
  <si>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</si>
  <si>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</si>
  <si>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</si>
  <si>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</si>
  <si>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</si>
  <si>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</si>
  <si>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</si>
  <si>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</si>
  <si>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</si>
  <si>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</si>
  <si>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</si>
  <si>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</si>
  <si>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</si>
  <si>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</si>
  <si>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</si>
  <si>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</si>
  <si>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</si>
  <si>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</si>
  <si>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</si>
  <si>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</si>
  <si>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</si>
  <si>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</si>
  <si>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</si>
  <si>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</si>
  <si>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</si>
  <si>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</si>
  <si>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</si>
  <si>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</si>
  <si>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</si>
  <si>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</si>
  <si>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</si>
  <si>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</si>
  <si>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</si>
  <si>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</si>
  <si>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</si>
  <si>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</si>
  <si>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</si>
  <si>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</si>
  <si>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</si>
  <si>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</si>
  <si>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</si>
  <si>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</si>
  <si>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</si>
  <si>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</si>
  <si>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</si>
  <si>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</si>
  <si>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</si>
  <si>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</si>
  <si>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</si>
  <si>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</si>
  <si>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</si>
  <si>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</si>
  <si>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</si>
  <si>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</si>
  <si>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</si>
  <si>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</si>
  <si>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</si>
  <si>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</si>
  <si>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</si>
  <si>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</si>
  <si>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</si>
  <si>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</si>
  <si>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</si>
  <si>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</si>
  <si>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</si>
  <si>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</si>
  <si>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</si>
  <si>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</si>
  <si>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</si>
  <si>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</si>
  <si>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</si>
  <si>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</si>
  <si>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</si>
  <si>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</si>
  <si>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</si>
  <si>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</si>
  <si>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</si>
  <si>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</si>
  <si>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</si>
  <si>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</si>
  <si>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</si>
  <si>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</si>
  <si>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</si>
  <si>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</si>
  <si>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</si>
  <si>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</si>
  <si>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</si>
  <si>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</si>
  <si>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</si>
  <si>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</si>
  <si>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</si>
  <si>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</si>
  <si>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</si>
  <si>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</si>
  <si>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</si>
  <si>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</si>
  <si>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</si>
  <si>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</si>
  <si>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</si>
  <si>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</si>
  <si>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</si>
  <si>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</si>
  <si>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</si>
  <si>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</si>
  <si>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</si>
  <si>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</si>
  <si>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</si>
  <si>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</si>
  <si>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</si>
  <si>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</si>
  <si>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</si>
  <si>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</si>
  <si>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</si>
  <si>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</si>
  <si>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</si>
  <si>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</si>
  <si>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</si>
  <si>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</si>
  <si>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</si>
  <si>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</si>
  <si>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</si>
  <si>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</si>
  <si>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</si>
  <si>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</si>
  <si>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</si>
  <si>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</si>
  <si>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</si>
  <si>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</si>
  <si>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</si>
  <si>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</si>
  <si>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</si>
  <si>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</si>
  <si>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</si>
  <si>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</si>
  <si>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</si>
  <si>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</si>
  <si>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</si>
  <si>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</si>
  <si>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</si>
  <si>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</si>
  <si>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</si>
  <si>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</si>
  <si>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</si>
  <si>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</si>
  <si>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</si>
  <si>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</si>
  <si>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</si>
  <si>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</si>
  <si>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</si>
  <si>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</si>
  <si>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</si>
  <si>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</si>
  <si>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</si>
  <si>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</si>
  <si>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</si>
  <si>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</si>
  <si>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</si>
  <si>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</si>
  <si>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</si>
  <si>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</si>
  <si>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</si>
  <si>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</si>
  <si>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</si>
  <si>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</si>
  <si>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</si>
  <si>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</si>
  <si>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</si>
  <si>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</si>
  <si>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</si>
  <si>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</si>
  <si>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</si>
  <si>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</si>
  <si>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</si>
  <si>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</si>
  <si>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</si>
  <si>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</si>
  <si>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</si>
  <si>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</si>
  <si>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</si>
  <si>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</si>
  <si>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</si>
  <si>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</si>
  <si>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</si>
  <si>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</si>
  <si>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</si>
  <si>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</si>
  <si>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</si>
  <si>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</si>
  <si>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</si>
  <si>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</si>
  <si>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</si>
  <si>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</si>
  <si>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</si>
  <si>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</si>
  <si>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</si>
  <si>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</si>
  <si>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</si>
  <si>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</si>
  <si>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</si>
  <si>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</si>
  <si>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</si>
  <si>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</si>
  <si>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</si>
  <si>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</si>
  <si>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</si>
  <si>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</si>
  <si>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</si>
  <si>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</si>
  <si>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</si>
  <si>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</si>
  <si>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</si>
  <si>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</si>
  <si>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</si>
  <si>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</si>
  <si>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</si>
  <si>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</si>
  <si>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</si>
  <si>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</si>
  <si>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</si>
  <si>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</si>
  <si>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</si>
  <si>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</si>
  <si>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</si>
  <si>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</si>
  <si>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</si>
  <si>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</si>
  <si>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</si>
  <si>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</si>
  <si>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</si>
  <si>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</si>
  <si>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</si>
  <si>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</si>
  <si>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</si>
  <si>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</si>
  <si>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</si>
  <si>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</si>
  <si>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</si>
  <si>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</si>
  <si>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</si>
  <si>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</si>
  <si>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</si>
  <si>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</si>
  <si>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</si>
  <si>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</si>
  <si>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</si>
  <si>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</si>
  <si>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</si>
  <si>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</si>
  <si>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</si>
  <si>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</si>
  <si>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</si>
  <si>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</si>
  <si>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</si>
  <si>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</si>
  <si>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</si>
  <si>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</si>
  <si>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</si>
  <si>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</si>
  <si>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</si>
  <si>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</si>
  <si>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</si>
  <si>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</si>
  <si>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</si>
  <si>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</si>
  <si>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</si>
  <si>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</si>
  <si>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</si>
  <si>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</si>
  <si>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</si>
  <si>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</si>
  <si>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</si>
  <si>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</si>
  <si>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</si>
  <si>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</si>
  <si>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</si>
  <si>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</si>
  <si>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</si>
  <si>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</si>
  <si>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</si>
  <si>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</si>
  <si>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</si>
  <si>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</si>
  <si>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</si>
  <si>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</si>
  <si>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</si>
  <si>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</si>
  <si>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</si>
  <si>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</si>
  <si>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</si>
  <si>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</si>
  <si>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</si>
  <si>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</si>
  <si>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</si>
  <si>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</si>
  <si>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</si>
  <si>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</si>
  <si>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</si>
  <si>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</si>
  <si>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</si>
  <si>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</si>
  <si>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</si>
  <si>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</si>
  <si>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</si>
  <si>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</si>
  <si>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</si>
  <si>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</si>
  <si>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</si>
  <si>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</si>
  <si>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</si>
  <si>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</si>
  <si>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</si>
  <si>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</si>
  <si>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</si>
  <si>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</si>
  <si>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</si>
  <si>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</si>
  <si>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</si>
  <si>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</si>
  <si>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</si>
  <si>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</si>
  <si>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</si>
  <si>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</si>
  <si>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</si>
  <si>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</si>
  <si>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</si>
  <si>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</si>
  <si>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</si>
  <si>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</si>
  <si>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</si>
  <si>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</si>
  <si>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</si>
  <si>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</si>
  <si>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</si>
  <si>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</si>
  <si>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</si>
  <si>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</si>
  <si>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</si>
  <si>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</si>
  <si>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</si>
  <si>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</si>
  <si>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</si>
  <si>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</si>
  <si>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</si>
  <si>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</si>
  <si>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</si>
  <si>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</si>
  <si>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</si>
  <si>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</si>
  <si>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</si>
  <si>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</si>
  <si>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</si>
  <si>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</si>
  <si>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</si>
  <si>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</si>
  <si>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</si>
  <si>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</si>
  <si>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</si>
  <si>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</si>
  <si>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</si>
  <si>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</si>
  <si>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</si>
  <si>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</si>
  <si>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</si>
  <si>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</si>
  <si>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</si>
  <si>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</si>
  <si>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</si>
  <si>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</si>
  <si>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</si>
  <si>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</si>
  <si>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</si>
  <si>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</si>
  <si>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</si>
  <si>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</si>
  <si>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</si>
  <si>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</si>
  <si>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</si>
  <si>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</si>
  <si>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</si>
  <si>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</si>
  <si>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</si>
  <si>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</si>
  <si>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</si>
  <si>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</si>
  <si>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</si>
  <si>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</si>
  <si>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</si>
  <si>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</si>
  <si>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</si>
  <si>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</si>
  <si>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</si>
  <si>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</si>
  <si>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</si>
  <si>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</si>
  <si>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</si>
  <si>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</si>
  <si>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</si>
  <si>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</si>
  <si>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</si>
  <si>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</si>
  <si>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</si>
  <si>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</si>
  <si>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</si>
  <si>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</si>
  <si>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</si>
  <si>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</si>
  <si>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</si>
  <si>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</si>
  <si>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</si>
  <si>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</si>
  <si>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</si>
  <si>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</si>
  <si>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</si>
  <si>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</si>
  <si>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</si>
  <si>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</si>
  <si>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</si>
  <si>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</si>
  <si>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</si>
  <si>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</si>
  <si>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</si>
  <si>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</si>
  <si>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</si>
  <si>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</si>
  <si>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</si>
  <si>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</si>
  <si>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</si>
  <si>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</si>
  <si>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</si>
  <si>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</si>
  <si>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</si>
  <si>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</si>
  <si>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</si>
  <si>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</si>
  <si>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</si>
  <si>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</si>
  <si>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</si>
  <si>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</si>
  <si>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</si>
  <si>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</si>
  <si>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</si>
  <si>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</si>
  <si>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</si>
  <si>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</si>
  <si>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</si>
  <si>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</si>
  <si>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</si>
  <si>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</si>
  <si>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</si>
  <si>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</si>
  <si>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</si>
  <si>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</si>
  <si>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</si>
  <si>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</si>
  <si>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</si>
  <si>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</si>
  <si>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</si>
  <si>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</si>
  <si>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</si>
  <si>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</si>
  <si>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</si>
  <si>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</si>
  <si>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</si>
  <si>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</si>
  <si>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</si>
  <si>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</si>
  <si>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</si>
  <si>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</si>
  <si>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</si>
  <si>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</si>
  <si>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</si>
  <si>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</si>
  <si>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</si>
  <si>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</si>
  <si>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</si>
  <si>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</si>
  <si>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</si>
  <si>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</si>
  <si>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</si>
  <si>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</si>
  <si>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</si>
  <si>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</si>
  <si>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</si>
  <si>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</si>
  <si>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</si>
  <si>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</si>
  <si>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</si>
  <si>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</si>
  <si>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</si>
  <si>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</si>
  <si>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</si>
  <si>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</si>
  <si>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</si>
  <si>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</si>
  <si>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</si>
  <si>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</si>
  <si>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</si>
  <si>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</si>
  <si>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</si>
  <si>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</si>
  <si>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</si>
  <si>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</si>
  <si>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</si>
  <si>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</si>
  <si>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</si>
  <si>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</si>
  <si>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</si>
  <si>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</si>
  <si>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</si>
  <si>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</si>
  <si>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</si>
  <si>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</si>
  <si>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</si>
  <si>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</si>
  <si>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</si>
  <si>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</si>
  <si>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</si>
  <si>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</si>
  <si>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</si>
  <si>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</si>
  <si>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</si>
  <si>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</si>
  <si>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</si>
  <si>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</si>
  <si>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</si>
  <si>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</si>
  <si>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</si>
  <si>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</si>
  <si>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</si>
  <si>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</si>
  <si>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</si>
  <si>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</si>
  <si>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</si>
  <si>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</si>
  <si>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</si>
  <si>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</si>
  <si>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</si>
  <si>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</si>
  <si>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</si>
  <si>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</si>
  <si>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</si>
  <si>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</si>
  <si>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</si>
  <si>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</si>
  <si>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</si>
  <si>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</si>
  <si>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</si>
  <si>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</si>
  <si>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</si>
  <si>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</si>
  <si>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</si>
  <si>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</si>
  <si>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</si>
  <si>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</si>
  <si>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</si>
  <si>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</si>
  <si>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</si>
  <si>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</si>
  <si>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</si>
  <si>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</si>
  <si>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</si>
  <si>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</si>
  <si>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</si>
  <si>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</si>
  <si>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</si>
  <si>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</si>
  <si>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</si>
  <si>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</si>
  <si>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</si>
  <si>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</si>
  <si>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</si>
  <si>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</si>
  <si>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</si>
  <si>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</si>
  <si>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</si>
  <si>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</si>
  <si>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</si>
  <si>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</si>
  <si>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</si>
  <si>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</si>
  <si>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</si>
  <si>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</si>
  <si>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</si>
  <si>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</si>
  <si>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</si>
  <si>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</si>
  <si>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</si>
  <si>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</si>
  <si>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</si>
  <si>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</si>
  <si>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</si>
  <si>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</si>
  <si>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</si>
  <si>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</si>
  <si>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</si>
  <si>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</si>
  <si>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</si>
  <si>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</si>
  <si>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</si>
  <si>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</si>
  <si>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</si>
  <si>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</si>
  <si>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</si>
  <si>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</si>
  <si>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</si>
  <si>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</si>
  <si>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</si>
  <si>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</si>
  <si>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</si>
  <si>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</si>
  <si>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</si>
  <si>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</si>
  <si>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</si>
  <si>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</si>
  <si>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</si>
  <si>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</si>
  <si>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</si>
  <si>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</si>
  <si>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</si>
  <si>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</si>
  <si>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</si>
  <si>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</si>
  <si>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</si>
  <si>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</si>
  <si>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</si>
  <si>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</si>
  <si>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</si>
  <si>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</si>
  <si>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</si>
  <si>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</si>
  <si>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</si>
  <si>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</si>
  <si>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</si>
  <si>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</si>
  <si>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</si>
  <si>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</si>
  <si>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</si>
  <si>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</si>
  <si>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</si>
  <si>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</si>
  <si>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</si>
  <si>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</si>
  <si>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</si>
  <si>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</si>
  <si>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</si>
  <si>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</si>
  <si>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</si>
  <si>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</si>
  <si>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</si>
  <si>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</si>
  <si>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</si>
  <si>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</si>
  <si>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</si>
  <si>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</si>
  <si>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</si>
  <si>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</si>
  <si>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</si>
  <si>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</si>
  <si>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</si>
  <si>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</si>
  <si>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</si>
  <si>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</si>
  <si>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</si>
  <si>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</si>
  <si>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</si>
  <si>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</si>
  <si>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</si>
  <si>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</si>
  <si>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</si>
  <si>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</si>
  <si>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</si>
  <si>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</si>
  <si>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</si>
  <si>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</si>
  <si>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</si>
  <si>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</si>
  <si>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</si>
  <si>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</si>
  <si>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</si>
  <si>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</si>
  <si>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</si>
  <si>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</si>
  <si>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</si>
  <si>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</si>
  <si>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</si>
  <si>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</si>
  <si>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</si>
  <si>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</si>
  <si>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</si>
  <si>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</si>
  <si>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</si>
  <si>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</si>
  <si>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</si>
  <si>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</si>
  <si>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</si>
  <si>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</si>
  <si>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</si>
  <si>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</si>
  <si>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</si>
  <si>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</si>
  <si>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</si>
  <si>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</si>
  <si>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</si>
  <si>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</si>
  <si>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</si>
  <si>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</si>
  <si>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</si>
  <si>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</si>
  <si>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</si>
  <si>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</si>
  <si>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</si>
  <si>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</si>
  <si>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</si>
  <si>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</si>
  <si>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</si>
  <si>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</si>
  <si>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</si>
  <si>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</si>
  <si>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</si>
  <si>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</si>
  <si>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</si>
  <si>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</si>
  <si>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</si>
  <si>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</si>
  <si>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</si>
  <si>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</si>
  <si>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</si>
  <si>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</si>
  <si>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</si>
  <si>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</si>
  <si>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</si>
  <si>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</si>
  <si>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</si>
  <si>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</si>
  <si>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</si>
  <si>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</si>
  <si>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</si>
  <si>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</si>
  <si>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</si>
  <si>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</si>
  <si>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</si>
  <si>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</si>
  <si>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</si>
  <si>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</si>
  <si>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</si>
  <si>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</si>
  <si>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</si>
  <si>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</si>
  <si>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</si>
  <si>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</si>
  <si>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</si>
  <si>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</si>
  <si>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</si>
  <si>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</si>
  <si>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</si>
  <si>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</si>
  <si>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</si>
  <si>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</si>
  <si>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</si>
  <si>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</si>
  <si>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</si>
  <si>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</si>
  <si>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</si>
  <si>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</si>
  <si>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</si>
  <si>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</si>
  <si>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</si>
  <si>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</si>
  <si>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</si>
  <si>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</si>
  <si>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</si>
  <si>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</si>
  <si>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</si>
  <si>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</si>
  <si>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</si>
  <si>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</si>
  <si>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</si>
  <si>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</si>
  <si>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</si>
  <si>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</si>
  <si>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</si>
  <si>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</si>
  <si>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</si>
  <si>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</si>
  <si>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</si>
  <si>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</si>
  <si>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</si>
  <si>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</si>
  <si>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</si>
  <si>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</si>
  <si>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</si>
  <si>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</si>
  <si>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</si>
  <si>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</si>
  <si>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</si>
  <si>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</si>
  <si>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</si>
  <si>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</si>
  <si>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</si>
  <si>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</si>
  <si>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</si>
  <si>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</si>
  <si>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</si>
  <si>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</si>
  <si>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</si>
  <si>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</si>
  <si>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</si>
  <si>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</si>
  <si>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</si>
  <si>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</si>
  <si>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</si>
  <si>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</si>
  <si>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</si>
  <si>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</si>
  <si>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</si>
  <si>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</si>
  <si>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</si>
  <si>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</si>
  <si>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</si>
  <si>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</si>
  <si>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</si>
  <si>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</si>
  <si>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</si>
  <si>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</si>
  <si>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</si>
  <si>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</si>
  <si>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</si>
  <si>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</si>
  <si>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</si>
  <si>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</si>
  <si>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</si>
  <si>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</si>
  <si>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</si>
  <si>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</si>
  <si>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</si>
  <si>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</si>
  <si>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</si>
  <si>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</si>
  <si>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</si>
  <si>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</si>
  <si>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</si>
  <si>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</si>
  <si>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</si>
  <si>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</si>
  <si>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</si>
  <si>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</si>
  <si>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</si>
  <si>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</si>
  <si>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</si>
  <si>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</si>
  <si>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</si>
  <si>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</si>
  <si>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</si>
  <si>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</si>
  <si>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</si>
  <si>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</si>
  <si>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</si>
  <si>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</si>
  <si>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</si>
  <si>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</si>
  <si>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</si>
  <si>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</si>
  <si>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</si>
  <si>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</si>
  <si>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</si>
  <si>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</si>
  <si>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</si>
  <si>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</si>
  <si>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</si>
  <si>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</si>
  <si>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</si>
  <si>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</si>
  <si>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</si>
  <si>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</si>
  <si>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</si>
  <si>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</si>
  <si>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</si>
  <si>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</si>
  <si>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</si>
  <si>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</si>
  <si>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</si>
  <si>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</si>
  <si>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</si>
  <si>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</si>
  <si>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</si>
  <si>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</si>
  <si>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</si>
  <si>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</si>
  <si>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</si>
  <si>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</si>
  <si>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</si>
  <si>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</si>
  <si>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</si>
  <si>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</si>
  <si>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</si>
  <si>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</si>
  <si>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</si>
  <si>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</si>
  <si>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</si>
  <si>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</si>
  <si>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</si>
  <si>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</si>
  <si>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</si>
  <si>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</si>
  <si>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</si>
  <si>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</si>
  <si>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</si>
  <si>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</si>
  <si>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</si>
  <si>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</si>
  <si>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</si>
  <si>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</si>
  <si>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</si>
  <si>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</si>
  <si>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</si>
  <si>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</si>
  <si>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</si>
  <si>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</si>
  <si>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</si>
  <si>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</si>
  <si>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</si>
  <si>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</si>
  <si>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</si>
  <si>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</si>
  <si>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</si>
  <si>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</si>
  <si>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</si>
  <si>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</si>
  <si>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</si>
  <si>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</si>
  <si>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</si>
  <si>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</si>
  <si>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</si>
  <si>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</si>
  <si>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</si>
  <si>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</si>
  <si>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</si>
  <si>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</si>
  <si>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</si>
  <si>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</si>
  <si>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</si>
  <si>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</si>
  <si>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</si>
  <si>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</si>
  <si>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</si>
  <si>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</si>
  <si>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</si>
  <si>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</si>
  <si>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</si>
  <si>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</si>
  <si>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</si>
  <si>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</si>
  <si>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</si>
  <si>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</si>
  <si>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</si>
  <si>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</si>
  <si>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</si>
  <si>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</si>
  <si>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</si>
  <si>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</si>
  <si>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</si>
  <si>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</si>
  <si>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</si>
  <si>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</si>
  <si>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</si>
  <si>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</si>
  <si>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</si>
  <si>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</si>
  <si>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</si>
  <si>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</si>
  <si>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</si>
  <si>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</si>
  <si>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</si>
  <si>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</si>
  <si>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</si>
  <si>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</si>
  <si>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</si>
  <si>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</si>
  <si>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</si>
  <si>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</si>
  <si>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</si>
  <si>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</si>
  <si>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</si>
  <si>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</si>
  <si>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</si>
  <si>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</si>
  <si>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</si>
  <si>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</si>
  <si>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</si>
  <si>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</si>
  <si>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</si>
  <si>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</si>
  <si>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</si>
  <si>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</si>
  <si>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</si>
  <si>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</si>
  <si>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</si>
  <si>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</si>
  <si>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</si>
  <si>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</si>
  <si>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</si>
  <si>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</si>
  <si>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</si>
  <si>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</si>
  <si>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</si>
  <si>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</si>
  <si>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</si>
  <si>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</si>
  <si>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</si>
  <si>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</si>
  <si>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</si>
  <si>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</si>
  <si>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</si>
  <si>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</si>
  <si>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</si>
  <si>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</si>
  <si>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</si>
  <si>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</si>
  <si>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</si>
  <si>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</si>
  <si>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</si>
  <si>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</si>
  <si>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</si>
  <si>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</si>
  <si>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</si>
  <si>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</si>
  <si>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</si>
  <si>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</si>
  <si>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</si>
  <si>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</si>
  <si>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</si>
  <si>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</si>
  <si>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</si>
  <si>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</si>
  <si>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</si>
  <si>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</si>
  <si>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</si>
  <si>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</si>
  <si>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</si>
  <si>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</si>
  <si>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</si>
  <si>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</si>
  <si>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</si>
  <si>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</si>
  <si>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</si>
  <si>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</si>
  <si>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</si>
  <si>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</si>
  <si>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</si>
  <si>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</si>
  <si>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</si>
  <si>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</si>
  <si>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</si>
  <si>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</si>
  <si>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</si>
  <si>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</si>
  <si>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</si>
  <si>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</si>
  <si>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</si>
  <si>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</si>
  <si>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</si>
  <si>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</si>
  <si>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</si>
  <si>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</si>
  <si>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</si>
  <si>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</si>
  <si>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</si>
  <si>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</si>
  <si>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</si>
  <si>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</si>
  <si>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</si>
  <si>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</si>
  <si>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</si>
  <si>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</si>
  <si>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</si>
  <si>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</si>
  <si>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</si>
  <si>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</si>
  <si>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</si>
  <si>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</si>
  <si>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</si>
  <si>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</si>
  <si>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</si>
  <si>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</si>
  <si>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</si>
  <si>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</si>
  <si>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</si>
  <si>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</si>
  <si>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</si>
  <si>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</si>
  <si>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</si>
  <si>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</si>
  <si>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</si>
  <si>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</si>
  <si>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</si>
  <si>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</si>
  <si>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</si>
  <si>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</si>
  <si>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</si>
  <si>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</si>
  <si>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</si>
  <si>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</si>
  <si>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</si>
  <si>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</si>
  <si>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</si>
  <si>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</si>
  <si>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</si>
  <si>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</si>
  <si>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</si>
  <si>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</si>
  <si>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</si>
  <si>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</si>
  <si>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</si>
  <si>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</si>
  <si>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</si>
  <si>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</si>
  <si>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</si>
  <si>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</si>
  <si>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</si>
  <si>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</si>
  <si>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</si>
  <si>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</si>
  <si>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</si>
  <si>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</si>
  <si>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</si>
  <si>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</si>
  <si>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</si>
  <si>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</si>
  <si>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</si>
  <si>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</si>
  <si>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</si>
  <si>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</si>
  <si>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</si>
  <si>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</si>
  <si>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</si>
  <si>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</si>
  <si>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</si>
  <si>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</si>
  <si>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</si>
  <si>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</si>
  <si>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</si>
  <si>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</si>
  <si>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</si>
  <si>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</si>
  <si>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</si>
  <si>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</si>
  <si>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</si>
  <si>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</si>
  <si>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</si>
  <si>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</si>
  <si>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</si>
  <si>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</si>
  <si>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</si>
  <si>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</si>
  <si>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</si>
  <si>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</si>
  <si>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</si>
  <si>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</si>
  <si>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</si>
  <si>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</si>
  <si>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</si>
  <si>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</si>
  <si>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</si>
  <si>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</si>
  <si>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</si>
  <si>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</si>
  <si>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</si>
  <si>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</si>
  <si>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</si>
  <si>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</si>
  <si>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</si>
  <si>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</si>
  <si>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</si>
  <si>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</si>
  <si>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</si>
  <si>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</si>
  <si>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</si>
  <si>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</si>
  <si>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</si>
  <si>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</si>
  <si>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</si>
  <si>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</si>
  <si>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</si>
  <si>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</si>
  <si>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</si>
  <si>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</si>
  <si>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</si>
  <si>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</si>
  <si>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</si>
  <si>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</si>
  <si>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</si>
  <si>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</si>
  <si>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</si>
  <si>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</si>
  <si>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</si>
  <si>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</si>
  <si>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</si>
  <si>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</si>
  <si>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</si>
  <si>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</si>
  <si>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</si>
  <si>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</si>
  <si>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</si>
  <si>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</si>
  <si>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</si>
  <si>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</si>
  <si>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</si>
  <si>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</si>
  <si>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</si>
  <si>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</si>
  <si>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</si>
  <si>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</si>
  <si>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</si>
  <si>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</si>
  <si>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</si>
  <si>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</si>
  <si>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</si>
  <si>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</si>
  <si>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</si>
  <si>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</si>
  <si>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</si>
  <si>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</si>
  <si>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</si>
  <si>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</si>
  <si>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</si>
  <si>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</si>
  <si>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</si>
  <si>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</si>
  <si>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</si>
  <si>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</si>
  <si>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</si>
  <si>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</si>
  <si>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</si>
  <si>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</si>
  <si>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</si>
  <si>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</si>
  <si>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</si>
  <si>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</si>
  <si>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</si>
  <si>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</si>
  <si>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</si>
  <si>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</si>
  <si>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</si>
  <si>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</si>
  <si>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</si>
  <si>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</si>
  <si>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</si>
  <si>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</si>
  <si>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</si>
  <si>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</si>
  <si>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</si>
  <si>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</si>
  <si>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</si>
  <si>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</si>
  <si>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</si>
  <si>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</si>
  <si>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</si>
  <si>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</si>
  <si>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</si>
  <si>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</si>
  <si>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</si>
  <si>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</si>
  <si>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</si>
  <si>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</si>
  <si>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</si>
  <si>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</si>
  <si>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</si>
  <si>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</si>
  <si>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</si>
  <si>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</si>
  <si>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</si>
  <si>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</si>
  <si>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</si>
  <si>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</si>
  <si>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</si>
  <si>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</si>
  <si>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</si>
  <si>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</si>
  <si>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</si>
  <si>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</si>
  <si>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</si>
  <si>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</si>
  <si>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</si>
  <si>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</si>
  <si>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</si>
  <si>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</si>
  <si>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</si>
  <si>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</si>
  <si>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</si>
  <si>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</si>
  <si>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</si>
  <si>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</si>
  <si>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</si>
  <si>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</si>
  <si>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</si>
  <si>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</si>
  <si>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</si>
  <si>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</si>
  <si>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</si>
  <si>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</si>
  <si>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</si>
  <si>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</si>
  <si>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</si>
  <si>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</si>
  <si>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</si>
  <si>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</si>
  <si>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</si>
  <si>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</si>
  <si>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</si>
  <si>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</si>
  <si>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</si>
  <si>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</si>
  <si>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</si>
  <si>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</si>
  <si>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</si>
  <si>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</si>
  <si>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</si>
  <si>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</si>
  <si>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</si>
  <si>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</si>
  <si>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</si>
  <si>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</si>
  <si>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</si>
  <si>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</si>
  <si>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</si>
  <si>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</si>
  <si>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</si>
  <si>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</si>
  <si>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</si>
  <si>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</si>
  <si>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</si>
  <si>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</si>
  <si>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</si>
  <si>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</si>
  <si>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</si>
  <si>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</si>
  <si>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</si>
  <si>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</si>
  <si>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</si>
  <si>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</si>
  <si>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</si>
  <si>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</si>
  <si>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</si>
  <si>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</si>
  <si>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</si>
  <si>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</si>
  <si>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</si>
  <si>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</si>
  <si>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</si>
  <si>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</si>
  <si>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</si>
  <si>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</si>
  <si>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</si>
  <si>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</si>
  <si>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</si>
  <si>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</si>
  <si>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</si>
  <si>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</si>
  <si>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</si>
  <si>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</si>
  <si>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</si>
  <si>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</si>
  <si>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</si>
  <si>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</si>
  <si>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</si>
  <si>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</si>
  <si>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</si>
  <si>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</si>
  <si>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</si>
  <si>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</si>
  <si>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</si>
  <si>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</si>
  <si>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</si>
  <si>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</si>
  <si>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</si>
  <si>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</si>
  <si>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</si>
  <si>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</si>
  <si>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</si>
  <si>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</si>
  <si>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</si>
  <si>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</si>
  <si>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</si>
  <si>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</si>
  <si>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</si>
  <si>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</si>
  <si>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</si>
  <si>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</si>
  <si>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</si>
  <si>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</si>
  <si>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</si>
  <si>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</si>
  <si>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</si>
  <si>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</si>
  <si>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</si>
  <si>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</si>
  <si>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</si>
  <si>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</si>
  <si>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</si>
  <si>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</si>
  <si>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</si>
  <si>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</si>
  <si>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</si>
  <si>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</si>
  <si>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</si>
  <si>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</si>
  <si>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</si>
  <si>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</si>
  <si>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</si>
  <si>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</si>
  <si>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</si>
  <si>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</si>
  <si>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</si>
  <si>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</si>
  <si>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</si>
  <si>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</si>
  <si>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</si>
  <si>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</si>
  <si>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</si>
  <si>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</si>
  <si>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</si>
  <si>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</si>
  <si>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</si>
  <si>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</si>
  <si>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</si>
  <si>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</si>
  <si>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</si>
  <si>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</si>
  <si>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</si>
  <si>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</si>
  <si>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</si>
  <si>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</si>
  <si>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</si>
  <si>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</si>
  <si>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</si>
  <si>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</si>
  <si>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</si>
  <si>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</si>
  <si>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</si>
  <si>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</si>
  <si>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</si>
  <si>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</si>
  <si>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</si>
  <si>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</si>
  <si>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</si>
  <si>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</si>
  <si>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</si>
  <si>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</si>
  <si>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</si>
  <si>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</si>
  <si>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</si>
  <si>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</si>
  <si>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</si>
  <si>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</si>
  <si>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</si>
  <si>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</si>
  <si>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</si>
  <si>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</si>
  <si>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</si>
  <si>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</si>
  <si>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</si>
  <si>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</si>
  <si>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</si>
  <si>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</si>
  <si>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</si>
  <si>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</si>
  <si>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</si>
  <si>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</si>
  <si>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</si>
  <si>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</si>
  <si>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</si>
  <si>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</si>
  <si>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</si>
  <si>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</si>
  <si>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</si>
  <si>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</si>
  <si>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</si>
  <si>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</si>
  <si>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</si>
  <si>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</si>
  <si>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</si>
  <si>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</si>
  <si>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</si>
  <si>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</si>
  <si>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</si>
  <si>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</si>
  <si>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</si>
  <si>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</si>
  <si>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</si>
  <si>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</si>
  <si>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</si>
  <si>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</si>
  <si>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</si>
  <si>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</si>
  <si>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</si>
  <si>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</si>
  <si>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</si>
  <si>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</si>
  <si>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</si>
  <si>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</si>
  <si>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</si>
  <si>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</si>
  <si>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</si>
  <si>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</si>
  <si>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</si>
  <si>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</si>
  <si>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</si>
  <si>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</si>
  <si>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</si>
  <si>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</si>
  <si>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</si>
  <si>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</si>
  <si>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</si>
  <si>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</si>
  <si>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</si>
  <si>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</si>
  <si>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</si>
  <si>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</si>
  <si>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</si>
  <si>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</si>
  <si>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</si>
  <si>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</si>
  <si>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</si>
  <si>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</si>
  <si>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</si>
  <si>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</si>
  <si>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</si>
  <si>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</si>
  <si>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</si>
  <si>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</si>
  <si>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</si>
  <si>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</si>
  <si>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</si>
  <si>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</si>
  <si>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</si>
  <si>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</si>
  <si>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</si>
  <si>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</si>
  <si>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</si>
  <si>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</si>
  <si>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</si>
  <si>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</si>
  <si>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</si>
  <si>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</si>
  <si>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</si>
  <si>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</si>
  <si>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</si>
  <si>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</si>
  <si>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</si>
  <si>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</si>
  <si>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</si>
  <si>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</si>
  <si>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</si>
  <si>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</si>
  <si>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</si>
  <si>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</si>
  <si>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</si>
  <si>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</si>
  <si>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</si>
  <si>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</si>
  <si>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</si>
  <si>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</si>
  <si>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</si>
  <si>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</si>
  <si>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</si>
  <si>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</si>
  <si>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</si>
  <si>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</si>
  <si>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</si>
  <si>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</si>
  <si>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</si>
  <si>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</si>
  <si>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</si>
  <si>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</si>
  <si>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</si>
  <si>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</si>
  <si>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</si>
  <si>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</si>
  <si>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</si>
  <si>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</si>
  <si>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</si>
  <si>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</si>
  <si>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</si>
  <si>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</si>
  <si>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</si>
  <si>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</si>
  <si>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</si>
  <si>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</si>
  <si>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</si>
  <si>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</si>
  <si>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</si>
  <si>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</si>
  <si>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</si>
  <si>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</si>
  <si>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</si>
  <si>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</si>
  <si>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</si>
  <si>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</si>
  <si>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</si>
  <si>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</si>
  <si>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</si>
  <si>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</si>
  <si>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</si>
  <si>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</si>
  <si>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</si>
  <si>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</si>
  <si>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</si>
  <si>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</si>
  <si>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</si>
  <si>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</si>
  <si>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</si>
  <si>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</si>
  <si>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</si>
  <si>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</si>
  <si>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</si>
  <si>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</si>
  <si>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</si>
  <si>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</si>
  <si>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</si>
  <si>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</si>
  <si>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</si>
  <si>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</si>
  <si>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</si>
  <si>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</si>
  <si>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</si>
  <si>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</si>
  <si>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</si>
  <si>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</si>
  <si>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</si>
  <si>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</si>
  <si>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</si>
  <si>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</si>
  <si>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</si>
  <si>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</si>
  <si>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</si>
  <si>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</si>
  <si>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</si>
  <si>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</si>
  <si>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</si>
  <si>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</si>
  <si>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</si>
  <si>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</si>
  <si>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</si>
  <si>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</si>
  <si>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</si>
  <si>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</si>
  <si>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</si>
  <si>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</si>
  <si>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</si>
  <si>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</si>
  <si>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</si>
  <si>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</si>
  <si>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</si>
  <si>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</si>
  <si>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</si>
  <si>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</si>
  <si>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</si>
  <si>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</si>
  <si>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</si>
  <si>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</si>
  <si>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</si>
  <si>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</si>
  <si>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</si>
  <si>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</si>
  <si>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</si>
  <si>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</si>
  <si>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</si>
  <si>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</si>
  <si>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</si>
  <si>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</si>
  <si>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</si>
  <si>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</si>
  <si>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</si>
  <si>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</si>
  <si>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</si>
  <si>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</si>
  <si>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</si>
  <si>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</si>
  <si>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</si>
  <si>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</si>
  <si>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</si>
  <si>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</si>
  <si>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</si>
  <si>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</si>
  <si>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</si>
  <si>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</si>
  <si>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</si>
  <si>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</si>
  <si>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</si>
  <si>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</si>
  <si>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</si>
  <si>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</si>
  <si>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</si>
  <si>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</si>
  <si>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</si>
  <si>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</si>
  <si>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</si>
  <si>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</si>
  <si>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</si>
  <si>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</si>
  <si>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</si>
  <si>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</si>
  <si>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</si>
  <si>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</si>
  <si>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</si>
  <si>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</si>
  <si>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</si>
  <si>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</si>
  <si>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</si>
  <si>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</si>
  <si>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</si>
  <si>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</si>
  <si>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</si>
  <si>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</si>
  <si>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</si>
  <si>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</si>
  <si>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</si>
  <si>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</si>
  <si>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</si>
  <si>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</si>
  <si>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</si>
  <si>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</si>
  <si>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</si>
  <si>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</si>
  <si>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</si>
  <si>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</si>
  <si>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</si>
  <si>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</si>
  <si>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</si>
  <si>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</si>
  <si>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</si>
  <si>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</si>
  <si>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</si>
  <si>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</si>
  <si>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</si>
  <si>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</si>
  <si>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</si>
  <si>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</si>
  <si>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</si>
  <si>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</si>
  <si>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</si>
  <si>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</si>
  <si>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</si>
  <si>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</si>
  <si>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</si>
  <si>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</si>
  <si>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</si>
  <si>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</si>
  <si>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</si>
  <si>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</si>
  <si>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</si>
  <si>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</si>
  <si>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</si>
  <si>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</si>
  <si>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</si>
  <si>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</si>
  <si>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</si>
  <si>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</si>
  <si>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</si>
  <si>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</si>
  <si>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</si>
  <si>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</si>
  <si>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</si>
  <si>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</si>
  <si>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</si>
  <si>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</si>
  <si>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</si>
  <si>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</si>
  <si>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</si>
  <si>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</si>
  <si>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</si>
  <si>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</si>
  <si>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</si>
  <si>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</si>
  <si>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</si>
  <si>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</si>
  <si>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</si>
  <si>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</si>
  <si>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</si>
  <si>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</si>
  <si>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</si>
  <si>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</si>
  <si>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</si>
  <si>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</si>
  <si>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</si>
  <si>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</si>
  <si>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</si>
  <si>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</si>
  <si>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</si>
  <si>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</si>
  <si>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</si>
  <si>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</si>
  <si>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</si>
  <si>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</si>
  <si>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</si>
  <si>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</si>
  <si>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</si>
  <si>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</si>
  <si>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</si>
  <si>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</si>
  <si>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</si>
  <si>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</si>
  <si>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</si>
  <si>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</si>
  <si>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</si>
  <si>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</si>
  <si>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</si>
  <si>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</si>
  <si>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</si>
  <si>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</si>
  <si>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</si>
  <si>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</si>
  <si>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</si>
  <si>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</si>
  <si>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</si>
  <si>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</si>
  <si>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</si>
  <si>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</si>
  <si>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</si>
  <si>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</si>
  <si>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</si>
  <si>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</si>
  <si>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</si>
  <si>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</si>
  <si>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</si>
  <si>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</si>
  <si>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</si>
  <si>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</si>
  <si>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</si>
  <si>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</si>
  <si>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</si>
  <si>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</si>
  <si>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</si>
  <si>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</si>
  <si>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</si>
  <si>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</si>
  <si>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</si>
  <si>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</si>
  <si>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</si>
  <si>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</si>
  <si>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</si>
  <si>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</si>
  <si>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</si>
  <si>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</si>
  <si>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</si>
  <si>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</si>
  <si>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</si>
  <si>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</si>
  <si>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</si>
  <si>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</si>
  <si>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</si>
  <si>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</si>
  <si>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</si>
  <si>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</si>
  <si>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</si>
  <si>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</si>
  <si>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</si>
  <si>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</si>
  <si>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</si>
  <si>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</si>
  <si>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</si>
  <si>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</si>
  <si>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</si>
  <si>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</si>
  <si>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</si>
  <si>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</si>
  <si>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</si>
  <si>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</si>
  <si>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</si>
  <si>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</si>
  <si>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</si>
  <si>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</si>
  <si>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</si>
  <si>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</si>
  <si>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</si>
  <si>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</si>
  <si>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</si>
  <si>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</si>
  <si>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</si>
  <si>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</si>
  <si>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</si>
  <si>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</si>
  <si>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</si>
  <si>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</si>
  <si>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</si>
  <si>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</si>
  <si>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</si>
  <si>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</si>
  <si>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</si>
  <si>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</si>
  <si>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</si>
  <si>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</si>
  <si>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</si>
  <si>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</si>
  <si>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</si>
  <si>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</si>
  <si>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</si>
  <si>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</si>
  <si>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</si>
  <si>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</si>
  <si>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</si>
  <si>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</si>
  <si>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</si>
  <si>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</si>
  <si>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</si>
  <si>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</si>
  <si>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</si>
  <si>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</si>
  <si>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</si>
  <si>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</si>
  <si>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</si>
  <si>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</si>
  <si>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</si>
  <si>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</si>
  <si>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</si>
  <si>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</si>
  <si>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</si>
  <si>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</si>
  <si>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</si>
  <si>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</si>
  <si>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</si>
  <si>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</si>
  <si>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</si>
  <si>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</si>
  <si>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</si>
  <si>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</si>
  <si>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</si>
  <si>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</si>
  <si>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</si>
  <si>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</si>
  <si>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</si>
  <si>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</si>
  <si>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</si>
  <si>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</si>
  <si>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</si>
  <si>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</si>
  <si>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</si>
  <si>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</si>
  <si>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</si>
  <si>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</si>
  <si>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</si>
  <si>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</si>
  <si>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</si>
  <si>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</si>
  <si>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</si>
  <si>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</si>
  <si>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</si>
  <si>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</si>
  <si>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</si>
  <si>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</si>
  <si>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</si>
  <si>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</si>
  <si>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</si>
  <si>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</si>
  <si>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</si>
  <si>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</si>
  <si>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</si>
  <si>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</si>
  <si>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</si>
  <si>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</si>
  <si>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</si>
  <si>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</si>
  <si>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</si>
  <si>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</si>
  <si>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</si>
  <si>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</si>
  <si>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</si>
  <si>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</si>
  <si>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</si>
  <si>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</si>
  <si>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</si>
  <si>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</si>
  <si>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</si>
  <si>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</si>
  <si>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</si>
  <si>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</si>
  <si>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</si>
  <si>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</si>
  <si>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</si>
  <si>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</si>
  <si>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</si>
  <si>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</si>
  <si>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</si>
  <si>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</si>
  <si>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</si>
  <si>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</si>
  <si>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</si>
  <si>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</si>
  <si>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</si>
  <si>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</si>
  <si>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</si>
  <si>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</si>
  <si>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</si>
  <si>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</si>
  <si>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</si>
  <si>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</si>
  <si>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</si>
  <si>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</si>
  <si>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</si>
  <si>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</si>
  <si>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</si>
  <si>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</si>
  <si>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</si>
  <si>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</si>
  <si>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</si>
  <si>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</si>
  <si>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</si>
  <si>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</si>
  <si>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</si>
  <si>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</si>
  <si>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</si>
  <si>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</si>
  <si>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</si>
  <si>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</si>
  <si>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</si>
  <si>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</si>
  <si>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</si>
  <si>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</si>
  <si>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</si>
  <si>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</si>
  <si>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</si>
  <si>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</si>
  <si>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</si>
  <si>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</si>
  <si>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</si>
  <si>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</si>
  <si>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</si>
  <si>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</si>
  <si>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</si>
  <si>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</si>
  <si>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</si>
  <si>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</si>
  <si>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</si>
  <si>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</si>
  <si>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</si>
  <si>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</si>
  <si>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</si>
  <si>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</si>
  <si>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</si>
  <si>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</si>
  <si>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</si>
  <si>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</si>
  <si>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</si>
  <si>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</si>
  <si>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</si>
  <si>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</si>
  <si>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</si>
  <si>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</si>
  <si>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</si>
  <si>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</si>
  <si>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</si>
  <si>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</si>
  <si>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</si>
  <si>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</si>
  <si>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</si>
  <si>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</si>
  <si>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</si>
  <si>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</si>
  <si>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</si>
  <si>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</si>
  <si>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</si>
  <si>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</si>
  <si>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</si>
  <si>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</si>
  <si>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</si>
  <si>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</si>
  <si>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</si>
  <si>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</si>
  <si>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</si>
  <si>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</si>
  <si>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</si>
  <si>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</si>
  <si>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</si>
  <si>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</si>
  <si>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</si>
  <si>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</si>
  <si>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</si>
  <si>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</si>
  <si>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</si>
  <si>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</si>
  <si>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</si>
  <si>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</si>
  <si>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</si>
  <si>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</si>
  <si>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</si>
  <si>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</si>
  <si>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</si>
  <si>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</si>
  <si>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</si>
  <si>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</si>
  <si>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</si>
  <si>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</si>
  <si>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</si>
  <si>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</si>
  <si>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</si>
  <si>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</si>
  <si>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</si>
  <si>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</si>
  <si>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</si>
  <si>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</si>
  <si>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</si>
  <si>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</si>
  <si>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</si>
  <si>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</si>
  <si>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</si>
  <si>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</si>
  <si>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</si>
  <si>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</si>
  <si>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</si>
  <si>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</si>
  <si>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</si>
  <si>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</si>
  <si>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</si>
  <si>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</si>
  <si>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</si>
  <si>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</si>
  <si>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</si>
  <si>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</si>
  <si>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</si>
  <si>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</si>
  <si>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</si>
  <si>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</si>
  <si>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</si>
  <si>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</si>
  <si>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</si>
  <si>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</si>
  <si>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</si>
  <si>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</si>
  <si>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</si>
  <si>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</si>
  <si>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</si>
  <si>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</si>
  <si>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</si>
  <si>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</si>
  <si>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</si>
  <si>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</si>
  <si>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</si>
  <si>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</si>
  <si>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</si>
  <si>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</si>
  <si>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</si>
  <si>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</si>
  <si>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</si>
  <si>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</si>
  <si>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</si>
  <si>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</si>
  <si>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</si>
  <si>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</si>
  <si>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</si>
  <si>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</si>
  <si>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</si>
  <si>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</si>
  <si>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</si>
  <si>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</si>
  <si>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</si>
  <si>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</si>
  <si>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</si>
  <si>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</si>
  <si>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</si>
  <si>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</si>
  <si>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</si>
  <si>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</si>
  <si>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</si>
  <si>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</si>
  <si>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</si>
  <si>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</si>
  <si>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</si>
  <si>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</si>
  <si>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</si>
  <si>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</si>
  <si>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</si>
  <si>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</si>
  <si>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</si>
  <si>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</si>
  <si>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</si>
  <si>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</si>
  <si>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</si>
  <si>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</si>
  <si>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</si>
  <si>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</si>
  <si>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</si>
  <si>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</si>
  <si>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</si>
  <si>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</si>
  <si>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</si>
  <si>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</si>
  <si>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</si>
  <si>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</si>
  <si>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</si>
  <si>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</si>
  <si>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</si>
  <si>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</si>
  <si>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</si>
  <si>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</si>
  <si>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</si>
  <si>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</si>
  <si>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</si>
  <si>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</si>
  <si>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</si>
  <si>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</si>
  <si>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</si>
  <si>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</si>
  <si>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</si>
  <si>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</si>
  <si>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</si>
  <si>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</si>
  <si>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</si>
  <si>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</si>
  <si>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</si>
  <si>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</si>
  <si>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</si>
  <si>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</si>
  <si>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</si>
  <si>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</si>
  <si>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</si>
  <si>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</si>
  <si>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</si>
  <si>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</si>
  <si>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</si>
  <si>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</si>
  <si>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</si>
  <si>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</si>
  <si>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</si>
  <si>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</si>
  <si>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</si>
  <si>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</si>
  <si>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</si>
  <si>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</si>
  <si>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</si>
  <si>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</si>
  <si>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</si>
  <si>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</si>
  <si>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</si>
  <si>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</si>
  <si>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</si>
  <si>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</si>
  <si>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</si>
  <si>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</si>
  <si>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</si>
  <si>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</si>
  <si>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</si>
  <si>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</si>
  <si>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</si>
  <si>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</si>
  <si>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</si>
  <si>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</si>
  <si>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</si>
  <si>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</si>
  <si>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</si>
  <si>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</si>
  <si>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</si>
  <si>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</si>
  <si>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</si>
  <si>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</si>
  <si>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</si>
  <si>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</si>
  <si>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</si>
  <si>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</si>
  <si>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</si>
  <si>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</si>
  <si>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</si>
  <si>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</si>
  <si>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</si>
  <si>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</si>
  <si>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</si>
  <si>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</si>
  <si>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</si>
  <si>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</si>
  <si>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</si>
  <si>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</si>
  <si>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</si>
  <si>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</si>
  <si>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</si>
  <si>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</si>
  <si>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</si>
  <si>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</si>
  <si>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</si>
  <si>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</si>
  <si>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</si>
  <si>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</si>
  <si>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</si>
  <si>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</si>
  <si>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</si>
  <si>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</si>
  <si>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</si>
  <si>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</si>
  <si>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</si>
  <si>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</si>
  <si>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</si>
  <si>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</si>
  <si>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</si>
  <si>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</si>
  <si>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</si>
  <si>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</si>
  <si>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</si>
  <si>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</si>
  <si>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</si>
  <si>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</si>
  <si>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</si>
  <si>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</si>
  <si>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</si>
  <si>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</si>
  <si>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</si>
  <si>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</si>
  <si>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</si>
  <si>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</si>
  <si>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</si>
  <si>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</si>
  <si>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</si>
  <si>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</si>
  <si>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</si>
  <si>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</si>
  <si>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</si>
  <si>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</si>
  <si>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</si>
  <si>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</si>
  <si>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</si>
  <si>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</si>
  <si>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</si>
  <si>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</si>
  <si>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</si>
  <si>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</si>
  <si>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</si>
  <si>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</si>
  <si>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</si>
  <si>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</si>
  <si>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</si>
  <si>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</si>
  <si>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</si>
  <si>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</si>
  <si>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</si>
  <si>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</si>
  <si>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</si>
  <si>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</si>
  <si>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</si>
  <si>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</si>
  <si>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</si>
  <si>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</si>
  <si>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</si>
  <si>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</si>
  <si>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</si>
  <si>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</si>
  <si>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</si>
  <si>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</si>
  <si>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</si>
  <si>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</si>
  <si>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</si>
  <si>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</si>
  <si>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</si>
  <si>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</si>
  <si>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</si>
  <si>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</si>
  <si>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</si>
  <si>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</si>
  <si>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</si>
  <si>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</si>
  <si>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</si>
  <si>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</si>
  <si>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</si>
  <si>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</si>
  <si>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</si>
  <si>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</si>
  <si>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</si>
  <si>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</si>
  <si>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</si>
  <si>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</si>
  <si>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</si>
  <si>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</si>
  <si>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</si>
  <si>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</si>
  <si>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</si>
  <si>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</si>
  <si>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</si>
  <si>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</si>
  <si>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</si>
  <si>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</si>
  <si>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</si>
  <si>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</si>
  <si>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</si>
  <si>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</si>
  <si>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</si>
  <si>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</si>
  <si>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</si>
  <si>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</si>
  <si>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</si>
  <si>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</si>
  <si>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</si>
  <si>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</si>
  <si>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</si>
  <si>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</si>
  <si>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</si>
  <si>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</si>
  <si>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</si>
  <si>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</si>
  <si>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</si>
  <si>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</si>
  <si>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</si>
  <si>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</si>
  <si>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</si>
  <si>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</si>
  <si>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</si>
  <si>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</si>
  <si>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</si>
  <si>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</si>
  <si>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</si>
  <si>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</si>
  <si>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</si>
  <si>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</si>
  <si>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</si>
  <si>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</si>
  <si>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</si>
  <si>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</si>
  <si>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</si>
  <si>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</si>
  <si>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</si>
  <si>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</si>
  <si>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</si>
  <si>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</si>
  <si>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</si>
  <si>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</si>
  <si>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</si>
  <si>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</si>
  <si>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</si>
  <si>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</si>
  <si>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</si>
  <si>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</si>
  <si>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</si>
  <si>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</si>
  <si>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</si>
  <si>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</si>
  <si>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</si>
  <si>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</si>
  <si>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</si>
  <si>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</si>
  <si>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</si>
  <si>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</si>
  <si>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</si>
  <si>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</si>
  <si>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</si>
  <si>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</si>
  <si>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</si>
  <si>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</si>
  <si>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</si>
  <si>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</si>
  <si>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</si>
  <si>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</si>
  <si>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</si>
  <si>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</si>
  <si>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</si>
  <si>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</si>
  <si>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</si>
  <si>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</si>
  <si>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</si>
  <si>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</si>
  <si>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</si>
  <si>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</si>
  <si>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</si>
  <si>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</si>
  <si>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</si>
  <si>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</si>
  <si>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</si>
  <si>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</si>
  <si>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</si>
  <si>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</si>
  <si>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</si>
  <si>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</si>
  <si>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</si>
  <si>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</si>
  <si>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</si>
  <si>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</si>
  <si>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</si>
  <si>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</si>
  <si>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</si>
  <si>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</si>
  <si>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</si>
  <si>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</si>
  <si>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</si>
  <si>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</si>
  <si>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</si>
  <si>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</si>
  <si>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</si>
  <si>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</si>
  <si>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</si>
  <si>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</si>
  <si>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</si>
  <si>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</si>
  <si>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</si>
  <si>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</si>
  <si>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</si>
  <si>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</si>
  <si>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</si>
  <si>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</si>
  <si>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</si>
  <si>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</si>
  <si>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</si>
  <si>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</si>
  <si>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</si>
  <si>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</si>
  <si>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</si>
  <si>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</si>
  <si>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</si>
  <si>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</si>
  <si>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</si>
  <si>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</si>
  <si>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</si>
  <si>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</si>
  <si>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</si>
  <si>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</si>
  <si>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</si>
  <si>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</si>
  <si>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</si>
  <si>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</si>
  <si>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</si>
  <si>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</si>
  <si>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</si>
  <si>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</si>
  <si>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</si>
  <si>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</si>
  <si>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</si>
  <si>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</si>
  <si>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</si>
  <si>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</si>
  <si>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</si>
  <si>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</si>
  <si>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</si>
  <si>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</si>
  <si>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</si>
  <si>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</si>
  <si>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</si>
  <si>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</si>
  <si>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</si>
  <si>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</si>
  <si>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</si>
  <si>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</si>
  <si>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</si>
  <si>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</si>
  <si>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</si>
  <si>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</si>
  <si>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</si>
  <si>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</si>
  <si>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</si>
  <si>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</si>
  <si>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</si>
  <si>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</si>
  <si>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</si>
  <si>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</si>
  <si>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</si>
  <si>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</si>
  <si>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</si>
  <si>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</si>
  <si>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</si>
  <si>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</si>
  <si>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</si>
  <si>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</si>
  <si>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</si>
  <si>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</si>
  <si>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</si>
  <si>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</si>
  <si>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</si>
  <si>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</si>
  <si>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</si>
  <si>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</si>
  <si>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</si>
  <si>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</si>
  <si>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</si>
  <si>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</si>
  <si>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</si>
  <si>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</si>
  <si>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</si>
  <si>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</si>
  <si>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</si>
  <si>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</si>
  <si>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</si>
  <si>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</si>
  <si>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</si>
  <si>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</si>
  <si>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</si>
  <si>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</si>
  <si>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</si>
  <si>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</si>
  <si>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</si>
  <si>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</si>
  <si>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</si>
  <si>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</si>
  <si>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</si>
  <si>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</si>
  <si>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</si>
  <si>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</si>
  <si>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</si>
  <si>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</si>
  <si>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</si>
  <si>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</si>
  <si>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</si>
  <si>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</si>
  <si>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</si>
  <si>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</si>
  <si>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</si>
  <si>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</si>
  <si>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</si>
  <si>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</si>
  <si>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</si>
  <si>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</si>
  <si>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</si>
  <si>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</si>
  <si>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</si>
  <si>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</si>
  <si>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</si>
  <si>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</si>
  <si>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</si>
  <si>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</si>
  <si>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</si>
  <si>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</si>
  <si>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</si>
  <si>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</si>
  <si>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</si>
  <si>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</si>
  <si>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</si>
  <si>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</si>
  <si>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</si>
  <si>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</si>
  <si>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</si>
  <si>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</si>
  <si>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</si>
  <si>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</si>
  <si>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</si>
  <si>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</si>
  <si>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</si>
  <si>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</si>
  <si>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</si>
  <si>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</si>
  <si>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</si>
  <si>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</si>
  <si>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</si>
  <si>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</si>
  <si>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</si>
  <si>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</si>
  <si>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</si>
  <si>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</si>
  <si>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</si>
  <si>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</si>
  <si>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</si>
  <si>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</si>
  <si>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</si>
  <si>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</si>
  <si>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</si>
  <si>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</si>
  <si>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</si>
  <si>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</si>
  <si>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</si>
  <si>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</si>
  <si>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</si>
  <si>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</si>
  <si>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</si>
  <si>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</si>
  <si>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</si>
  <si>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</si>
  <si>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</si>
  <si>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</si>
  <si>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</si>
  <si>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</si>
  <si>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</si>
  <si>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</si>
  <si>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</si>
  <si>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</si>
  <si>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</si>
  <si>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</si>
  <si>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</si>
  <si>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</si>
  <si>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</si>
  <si>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</si>
  <si>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</si>
  <si>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</si>
  <si>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</si>
  <si>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</si>
  <si>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</si>
  <si>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</si>
  <si>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</si>
  <si>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</si>
  <si>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</si>
  <si>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</si>
  <si>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</si>
  <si>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</si>
  <si>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</si>
  <si>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</si>
  <si>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</si>
  <si>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</si>
  <si>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</si>
  <si>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</si>
  <si>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</si>
  <si>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</si>
  <si>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</si>
  <si>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</si>
  <si>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</si>
  <si>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</si>
  <si>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</si>
  <si>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</si>
  <si>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</si>
  <si>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</si>
  <si>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</si>
  <si>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</si>
  <si>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</si>
  <si>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</si>
  <si>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</si>
  <si>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</si>
  <si>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</si>
  <si>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</si>
  <si>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</si>
  <si>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</si>
  <si>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</si>
  <si>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</si>
  <si>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</si>
  <si>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</si>
  <si>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</si>
  <si>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</si>
  <si>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</si>
  <si>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</si>
  <si>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</si>
  <si>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</si>
  <si>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</si>
  <si>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</si>
  <si>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</si>
  <si>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</si>
  <si>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</si>
  <si>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</si>
  <si>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</si>
  <si>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</si>
  <si>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</si>
  <si>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</si>
  <si>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</si>
  <si>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</si>
  <si>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</si>
  <si>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</si>
  <si>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</si>
  <si>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</si>
  <si>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</si>
  <si>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</si>
  <si>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</si>
  <si>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</si>
  <si>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</si>
  <si>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</si>
  <si>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</si>
  <si>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</si>
  <si>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</si>
  <si>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</si>
  <si>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</si>
  <si>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</si>
  <si>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</si>
  <si>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</si>
  <si>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</si>
  <si>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</si>
  <si>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</si>
  <si>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</si>
  <si>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</si>
  <si>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</si>
  <si>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</si>
  <si>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</si>
  <si>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</si>
  <si>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</si>
  <si>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</si>
  <si>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</si>
  <si>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</si>
  <si>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</si>
  <si>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</si>
  <si>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</si>
  <si>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</si>
  <si>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</si>
  <si>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</si>
  <si>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</si>
  <si>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</si>
  <si>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</si>
  <si>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</si>
  <si>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</si>
  <si>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</si>
  <si>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</si>
  <si>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</si>
  <si>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</si>
  <si>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</si>
  <si>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</si>
  <si>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</si>
  <si>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</si>
  <si>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</si>
  <si>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</si>
  <si>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</si>
  <si>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</si>
  <si>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</si>
  <si>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</si>
  <si>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</si>
  <si>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</si>
  <si>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</si>
  <si>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</si>
  <si>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</si>
  <si>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</si>
  <si>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</si>
  <si>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</si>
  <si>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</si>
  <si>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</si>
  <si>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</si>
  <si>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</si>
  <si>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</si>
  <si>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</si>
  <si>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</si>
  <si>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</si>
  <si>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</si>
  <si>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</si>
  <si>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</si>
  <si>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</si>
  <si>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</si>
  <si>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</si>
  <si>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</si>
  <si>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</si>
  <si>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</si>
  <si>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</si>
  <si>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</si>
  <si>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</si>
  <si>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</si>
  <si>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</si>
  <si>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</si>
  <si>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</si>
  <si>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</si>
  <si>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</si>
  <si>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</si>
  <si>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</si>
  <si>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</si>
  <si>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</si>
  <si>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</si>
  <si>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</si>
  <si>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</si>
  <si>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</si>
  <si>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</si>
  <si>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</si>
  <si>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</si>
  <si>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</si>
  <si>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</si>
  <si>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</si>
  <si>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</si>
  <si>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</si>
  <si>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</si>
  <si>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</si>
  <si>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</si>
  <si>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</si>
  <si>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</si>
  <si>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</si>
  <si>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</si>
  <si>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</si>
  <si>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</si>
  <si>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</si>
  <si>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</si>
  <si>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</si>
  <si>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</si>
  <si>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</si>
  <si>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</si>
  <si>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</si>
  <si>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</si>
  <si>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</si>
  <si>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</si>
  <si>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</si>
  <si>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</si>
  <si>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</si>
  <si>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</si>
  <si>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</si>
  <si>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</si>
  <si>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</si>
  <si>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</si>
  <si>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</si>
  <si>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</si>
  <si>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</si>
  <si>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</si>
  <si>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</si>
  <si>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</si>
  <si>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</si>
  <si>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</si>
  <si>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</si>
  <si>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</si>
  <si>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</si>
  <si>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</si>
  <si>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</si>
  <si>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</si>
  <si>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</si>
  <si>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</si>
  <si>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</si>
  <si>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</si>
  <si>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</si>
  <si>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</si>
  <si>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</si>
  <si>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</si>
  <si>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</si>
  <si>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</si>
  <si>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</si>
  <si>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</si>
  <si>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</si>
  <si>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</si>
  <si>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</si>
  <si>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</si>
  <si>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</si>
  <si>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</si>
  <si>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</si>
  <si>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</si>
  <si>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</si>
  <si>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</si>
  <si>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</si>
  <si>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</si>
  <si>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</si>
  <si>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</si>
  <si>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</si>
  <si>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</si>
  <si>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</si>
  <si>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</si>
  <si>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</si>
  <si>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</si>
  <si>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</si>
  <si>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</si>
  <si>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</si>
  <si>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</si>
  <si>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</si>
  <si>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</si>
  <si>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</si>
  <si>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</si>
  <si>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</si>
  <si>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</si>
  <si>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</si>
  <si>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</si>
  <si>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</si>
  <si>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</si>
  <si>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</si>
  <si>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</si>
  <si>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</si>
  <si>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</si>
  <si>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</si>
  <si>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</si>
  <si>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</si>
  <si>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</si>
  <si>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</si>
  <si>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</si>
  <si>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</si>
  <si>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</si>
  <si>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</si>
  <si>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</si>
  <si>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</si>
  <si>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</si>
  <si>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</si>
  <si>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</si>
  <si>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</si>
  <si>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</si>
  <si>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</si>
  <si>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</si>
  <si>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</si>
  <si>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</si>
  <si>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</si>
  <si>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</si>
  <si>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</si>
  <si>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</si>
  <si>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</si>
  <si>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</si>
  <si>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</si>
  <si>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</si>
  <si>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</si>
  <si>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</si>
  <si>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</si>
  <si>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</si>
  <si>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</si>
  <si>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</si>
  <si>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</si>
  <si>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</si>
  <si>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</si>
  <si>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</si>
  <si>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</si>
  <si>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</si>
  <si>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</si>
  <si>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</si>
  <si>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</si>
  <si>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</si>
  <si>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</si>
  <si>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</si>
  <si>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</si>
  <si>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</si>
  <si>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</si>
  <si>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</si>
  <si>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</si>
  <si>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</si>
  <si>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</si>
  <si>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</si>
  <si>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</si>
  <si>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</si>
  <si>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</si>
  <si>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</si>
  <si>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</si>
  <si>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</si>
  <si>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</si>
  <si>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</si>
  <si>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</si>
  <si>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</si>
  <si>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</si>
  <si>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</si>
  <si>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</si>
  <si>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</si>
  <si>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</si>
  <si>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</si>
  <si>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</si>
  <si>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</si>
  <si>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</si>
  <si>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</si>
  <si>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</si>
  <si>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</si>
  <si>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</si>
  <si>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</si>
  <si>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</si>
  <si>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</si>
  <si>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</si>
  <si>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</si>
  <si>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</si>
  <si>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</si>
  <si>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</si>
  <si>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</si>
  <si>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</si>
  <si>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</si>
  <si>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</si>
  <si>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</si>
  <si>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</si>
  <si>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</si>
  <si>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</si>
  <si>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</si>
  <si>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</si>
  <si>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</si>
  <si>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</si>
  <si>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</si>
  <si>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</si>
  <si>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</si>
  <si>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</si>
  <si>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</si>
  <si>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</si>
  <si>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</si>
  <si>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</si>
  <si>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</si>
  <si>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</si>
  <si>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</si>
  <si>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</si>
  <si>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</si>
  <si>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</si>
  <si>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</si>
  <si>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</si>
  <si>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</si>
  <si>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</si>
  <si>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</si>
  <si>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</si>
  <si>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</si>
  <si>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</si>
  <si>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</si>
  <si>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</si>
  <si>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</si>
  <si>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</si>
  <si>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</si>
  <si>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</si>
  <si>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</si>
  <si>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</si>
  <si>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</si>
  <si>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</si>
  <si>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</si>
  <si>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</si>
  <si>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</si>
  <si>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</si>
  <si>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</si>
  <si>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</si>
  <si>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</si>
  <si>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</si>
  <si>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</si>
  <si>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</si>
  <si>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</si>
  <si>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</si>
  <si>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</si>
  <si>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</si>
  <si>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</si>
  <si>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</si>
  <si>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</si>
  <si>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</si>
  <si>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</si>
  <si>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</si>
  <si>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</si>
  <si>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</si>
  <si>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</si>
  <si>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</si>
  <si>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</si>
  <si>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</si>
  <si>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</si>
  <si>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</si>
  <si>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</si>
  <si>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</si>
  <si>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</si>
  <si>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</si>
  <si>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</si>
  <si>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</si>
  <si>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</si>
  <si>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</si>
  <si>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</si>
  <si>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</si>
  <si>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</si>
  <si>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</si>
  <si>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</si>
  <si>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</si>
  <si>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</si>
  <si>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</si>
  <si>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</si>
  <si>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</si>
  <si>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</si>
  <si>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</si>
  <si>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</si>
  <si>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</si>
  <si>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</si>
  <si>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</si>
  <si>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</si>
  <si>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</si>
  <si>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</si>
  <si>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</si>
  <si>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</si>
  <si>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</si>
  <si>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</si>
  <si>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</si>
  <si>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</si>
  <si>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</si>
  <si>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</si>
  <si>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</si>
  <si>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</si>
  <si>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</si>
  <si>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</si>
  <si>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</si>
  <si>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</si>
  <si>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</si>
  <si>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</si>
  <si>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</si>
  <si>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</si>
  <si>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</si>
  <si>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</si>
  <si>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</si>
  <si>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</si>
  <si>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</si>
  <si>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</si>
  <si>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</si>
  <si>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</si>
  <si>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</si>
  <si>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</si>
  <si>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</si>
  <si>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</si>
  <si>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</si>
  <si>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</si>
  <si>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</si>
  <si>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</si>
  <si>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</si>
  <si>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</si>
  <si>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</si>
  <si>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</si>
  <si>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</si>
  <si>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</si>
  <si>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</si>
  <si>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</si>
  <si>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</si>
  <si>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</si>
  <si>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</si>
  <si>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</si>
  <si>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</si>
  <si>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</si>
  <si>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</si>
  <si>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</si>
  <si>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</si>
  <si>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</si>
  <si>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</si>
  <si>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</si>
  <si>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</si>
  <si>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</si>
  <si>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</si>
  <si>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</si>
  <si>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</si>
  <si>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</si>
  <si>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</si>
  <si>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</si>
  <si>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</si>
  <si>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</si>
  <si>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</si>
  <si>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</si>
  <si>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</si>
  <si>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</si>
  <si>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</si>
  <si>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</si>
  <si>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</si>
  <si>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</si>
  <si>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</si>
  <si>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</si>
  <si>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</si>
  <si>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</si>
  <si>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</si>
  <si>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</si>
  <si>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</si>
  <si>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</si>
  <si>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</si>
  <si>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</si>
  <si>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</si>
  <si>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</si>
  <si>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</si>
  <si>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</si>
  <si>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</si>
  <si>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</si>
  <si>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</si>
  <si>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</si>
  <si>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</si>
  <si>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</si>
  <si>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</si>
  <si>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</si>
  <si>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</si>
  <si>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</si>
  <si>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</si>
  <si>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</si>
  <si>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</si>
  <si>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</si>
  <si>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</si>
  <si>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</si>
  <si>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</si>
  <si>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</si>
  <si>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</si>
  <si>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</si>
  <si>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</si>
  <si>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</si>
  <si>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</si>
  <si>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</si>
  <si>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</si>
  <si>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</si>
  <si>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</si>
  <si>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</si>
  <si>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</si>
  <si>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</si>
  <si>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</si>
  <si>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</si>
  <si>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</si>
  <si>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</si>
  <si>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</si>
  <si>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</si>
  <si>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</si>
  <si>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</si>
  <si>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</si>
  <si>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</si>
  <si>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</si>
  <si>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</si>
  <si>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</si>
  <si>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</si>
  <si>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</si>
  <si>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</si>
  <si>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</si>
  <si>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</si>
  <si>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</si>
  <si>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</si>
  <si>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</si>
  <si>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</si>
  <si>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</si>
  <si>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</si>
  <si>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</si>
  <si>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</si>
  <si>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</si>
  <si>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</si>
  <si>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</si>
  <si>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</si>
  <si>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</si>
  <si>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</si>
  <si>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</si>
  <si>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</si>
  <si>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</si>
  <si>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</si>
  <si>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</si>
  <si>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</si>
  <si>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</si>
  <si>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</si>
  <si>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</si>
  <si>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</si>
  <si>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</si>
  <si>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</si>
  <si>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</si>
  <si>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</si>
  <si>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</si>
  <si>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</si>
  <si>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</si>
  <si>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</si>
  <si>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</si>
  <si>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</si>
  <si>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</si>
  <si>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</si>
  <si>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</si>
  <si>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</si>
  <si>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</si>
  <si>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</si>
  <si>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</si>
  <si>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</si>
  <si>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</si>
  <si>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</si>
  <si>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</si>
  <si>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</si>
  <si>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</si>
  <si>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</si>
  <si>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</si>
  <si>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</si>
  <si>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</si>
  <si>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</si>
  <si>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</si>
  <si>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</si>
  <si>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</si>
  <si>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</si>
  <si>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</si>
  <si>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</si>
  <si>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</si>
  <si>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</si>
  <si>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</si>
  <si>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</si>
  <si>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</si>
  <si>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</si>
  <si>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</si>
  <si>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</si>
  <si>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</si>
  <si>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</si>
  <si>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</si>
  <si>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</si>
  <si>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</si>
  <si>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</si>
  <si>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</si>
  <si>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</si>
  <si>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</si>
  <si>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</si>
  <si>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</si>
  <si>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</si>
  <si>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</si>
  <si>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</si>
  <si>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</si>
  <si>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</si>
  <si>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</si>
  <si>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</si>
  <si>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</si>
  <si>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</si>
  <si>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</si>
  <si>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</si>
  <si>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</si>
  <si>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</si>
  <si>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</si>
  <si>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</si>
  <si>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</si>
  <si>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</si>
  <si>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</si>
  <si>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</si>
  <si>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</si>
  <si>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</si>
  <si>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</si>
  <si>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</si>
  <si>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</si>
  <si>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</si>
  <si>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</si>
  <si>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</si>
  <si>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</si>
  <si>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</si>
  <si>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</si>
  <si>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</si>
  <si>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</si>
  <si>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</si>
  <si>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</si>
  <si>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</si>
  <si>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</si>
  <si>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</si>
  <si>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</si>
  <si>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</si>
  <si>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</si>
  <si>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</si>
  <si>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</si>
  <si>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</si>
  <si>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</si>
  <si>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</si>
  <si>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</si>
  <si>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</si>
  <si>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</si>
  <si>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</si>
  <si>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</si>
  <si>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</si>
  <si>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</si>
  <si>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</si>
  <si>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</si>
  <si>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</si>
  <si>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</si>
  <si>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</si>
  <si>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</si>
  <si>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</si>
  <si>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</si>
  <si>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</si>
  <si>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</si>
  <si>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</si>
  <si>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</si>
  <si>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</si>
  <si>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</si>
  <si>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</si>
  <si>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</si>
  <si>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</si>
  <si>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</si>
  <si>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</si>
  <si>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</si>
  <si>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</si>
  <si>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</si>
  <si>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</si>
  <si>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</si>
  <si>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</si>
  <si>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</si>
  <si>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</si>
  <si>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</si>
  <si>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</si>
  <si>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</si>
  <si>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</si>
  <si>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</si>
  <si>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</si>
  <si>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</si>
  <si>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</si>
  <si>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</si>
  <si>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</si>
  <si>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</si>
  <si>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</si>
  <si>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</si>
  <si>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</si>
  <si>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</si>
  <si>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</si>
  <si>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</si>
  <si>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</si>
  <si>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</si>
  <si>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</si>
  <si>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</si>
  <si>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</si>
  <si>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</si>
  <si>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</si>
  <si>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</si>
  <si>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</si>
  <si>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</si>
  <si>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</si>
  <si>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</si>
  <si>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</si>
  <si>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</si>
  <si>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</si>
  <si>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</si>
  <si>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</si>
  <si>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</si>
  <si>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</si>
  <si>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</si>
  <si>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</si>
  <si>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</si>
  <si>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</si>
  <si>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</si>
  <si>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</si>
  <si>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</si>
  <si>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</si>
  <si>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</si>
  <si>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</si>
  <si>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</si>
  <si>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</si>
  <si>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</si>
  <si>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</si>
  <si>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</si>
  <si>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</si>
  <si>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</si>
  <si>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</si>
  <si>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</si>
  <si>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</si>
  <si>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</si>
  <si>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</si>
  <si>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</si>
  <si>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</si>
  <si>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</si>
  <si>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</si>
  <si>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</si>
  <si>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</si>
  <si>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</si>
  <si>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</si>
  <si>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</si>
  <si>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</si>
  <si>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</si>
  <si>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</si>
  <si>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</si>
  <si>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</si>
  <si>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</si>
  <si>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</si>
  <si>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</si>
  <si>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</si>
  <si>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</si>
  <si>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</si>
  <si>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</si>
  <si>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</si>
  <si>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</si>
  <si>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</si>
  <si>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</si>
  <si>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</si>
  <si>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</si>
  <si>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</si>
  <si>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</si>
  <si>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</si>
  <si>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</si>
  <si>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</si>
  <si>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</si>
  <si>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</si>
  <si>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</si>
  <si>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</si>
  <si>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</si>
  <si>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</si>
  <si>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</si>
  <si>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</si>
  <si>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</si>
  <si>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</si>
  <si>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</si>
  <si>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</si>
  <si>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</si>
  <si>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</si>
  <si>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</si>
  <si>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</si>
  <si>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</si>
  <si>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</si>
  <si>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</si>
  <si>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</si>
  <si>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</si>
  <si>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</si>
  <si>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</si>
  <si>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</si>
  <si>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</si>
  <si>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</si>
  <si>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</si>
  <si>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</si>
  <si>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</si>
  <si>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</si>
  <si>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</si>
  <si>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</si>
  <si>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</si>
  <si>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</si>
  <si>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</si>
  <si>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</si>
  <si>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</si>
  <si>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</si>
  <si>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</si>
  <si>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</si>
  <si>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</si>
  <si>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</si>
  <si>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</si>
  <si>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</si>
  <si>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</si>
  <si>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</si>
  <si>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</si>
  <si>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</si>
  <si>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</si>
  <si>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</si>
  <si>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</si>
  <si>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</si>
  <si>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</si>
  <si>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</si>
  <si>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</si>
  <si>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</si>
  <si>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</si>
  <si>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</si>
  <si>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</si>
  <si>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</si>
  <si>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</si>
  <si>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</si>
  <si>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</si>
  <si>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</si>
  <si>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</si>
  <si>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</si>
  <si>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</si>
  <si>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</si>
  <si>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</si>
  <si>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</si>
  <si>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</si>
  <si>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</si>
  <si>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</si>
  <si>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</si>
  <si>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</si>
  <si>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</si>
  <si>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</si>
  <si>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</si>
  <si>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</si>
  <si>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</si>
  <si>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</si>
  <si>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</si>
  <si>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</si>
  <si>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</si>
  <si>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</si>
  <si>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</si>
  <si>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</si>
  <si>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</si>
  <si>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</si>
  <si>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</si>
  <si>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</si>
  <si>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</si>
  <si>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</si>
  <si>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</si>
  <si>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</si>
  <si>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</si>
  <si>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</si>
  <si>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</si>
  <si>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</si>
  <si>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</si>
  <si>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</si>
  <si>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</si>
  <si>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</si>
  <si>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</si>
  <si>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</si>
  <si>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</si>
  <si>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</si>
  <si>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</si>
  <si>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</si>
  <si>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</si>
  <si>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</si>
  <si>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</si>
  <si>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</si>
  <si>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</si>
  <si>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</si>
  <si>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</si>
  <si>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</si>
  <si>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</si>
  <si>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</si>
  <si>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</si>
  <si>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</si>
  <si>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</si>
  <si>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</si>
  <si>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</si>
  <si>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</si>
  <si>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</si>
  <si>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</si>
  <si>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</si>
  <si>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</si>
  <si>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</si>
  <si>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</si>
  <si>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</si>
  <si>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</si>
  <si>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</si>
  <si>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</si>
  <si>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</si>
  <si>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</si>
  <si>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</si>
  <si>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</si>
  <si>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</si>
  <si>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</si>
  <si>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</si>
  <si>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</si>
  <si>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</si>
  <si>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</si>
  <si>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</si>
  <si>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</si>
  <si>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</si>
  <si>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</si>
  <si>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</si>
  <si>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</si>
  <si>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</si>
  <si>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</si>
  <si>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</si>
  <si>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</si>
  <si>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</si>
  <si>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</si>
  <si>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</si>
  <si>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</si>
  <si>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</si>
  <si>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</si>
  <si>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</si>
  <si>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</si>
  <si>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</si>
  <si>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</si>
  <si>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</si>
  <si>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</si>
  <si>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</si>
  <si>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</si>
  <si>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</si>
  <si>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</si>
  <si>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</si>
  <si>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</si>
  <si>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</si>
  <si>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</si>
  <si>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</si>
  <si>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</si>
  <si>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</si>
  <si>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</si>
  <si>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</si>
  <si>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</si>
  <si>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</si>
  <si>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</si>
  <si>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</si>
  <si>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</si>
  <si>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</si>
  <si>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</si>
  <si>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</si>
  <si>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</si>
  <si>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</si>
  <si>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</si>
  <si>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</si>
  <si>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</si>
  <si>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</si>
  <si>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</si>
  <si>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</si>
  <si>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</si>
  <si>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</si>
  <si>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</si>
  <si>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</si>
  <si>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</si>
  <si>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</si>
  <si>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</si>
  <si>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</si>
  <si>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</si>
  <si>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</si>
  <si>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</si>
  <si>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</si>
  <si>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</si>
  <si>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</si>
  <si>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</si>
  <si>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</si>
  <si>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</si>
  <si>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</si>
  <si>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</si>
  <si>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</si>
  <si>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</si>
  <si>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</si>
  <si>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</si>
  <si>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</si>
  <si>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</si>
  <si>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</si>
  <si>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</si>
  <si>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</si>
  <si>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</si>
  <si>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</si>
  <si>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</si>
  <si>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</si>
  <si>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</si>
  <si>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</si>
  <si>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</si>
  <si>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</si>
  <si>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</si>
  <si>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</si>
  <si>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</si>
  <si>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</si>
  <si>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</si>
  <si>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</si>
  <si>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</si>
  <si>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</si>
  <si>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</si>
  <si>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</si>
  <si>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</si>
  <si>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</si>
  <si>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</si>
  <si>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</si>
  <si>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</si>
  <si>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</si>
  <si>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</si>
  <si>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</si>
  <si>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</si>
  <si>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</si>
  <si>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</si>
  <si>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</si>
  <si>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</si>
  <si>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</si>
  <si>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</si>
  <si>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</si>
  <si>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</si>
  <si>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</si>
  <si>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</si>
  <si>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</si>
  <si>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</si>
  <si>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</si>
  <si>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</si>
  <si>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</si>
  <si>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</si>
  <si>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</si>
  <si>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</si>
  <si>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</si>
  <si>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</si>
  <si>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</si>
  <si>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</si>
  <si>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</si>
  <si>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</si>
  <si>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</si>
  <si>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</si>
  <si>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</si>
  <si>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</si>
  <si>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</si>
  <si>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</si>
  <si>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</si>
  <si>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</si>
  <si>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</si>
  <si>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</si>
  <si>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</si>
  <si>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</si>
  <si>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</si>
  <si>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</si>
  <si>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</si>
  <si>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</si>
  <si>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</si>
  <si>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</si>
  <si>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</si>
  <si>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</si>
  <si>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</si>
  <si>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</si>
  <si>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</si>
  <si>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</si>
  <si>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</si>
  <si>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</si>
  <si>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</si>
  <si>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</si>
  <si>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</si>
  <si>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</si>
  <si>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</si>
  <si>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</si>
  <si>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</si>
  <si>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</si>
  <si>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</si>
  <si>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</si>
  <si>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</si>
  <si>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</si>
  <si>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</si>
  <si>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</si>
  <si>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</si>
  <si>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</si>
  <si>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</si>
  <si>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</si>
  <si>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</si>
  <si>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</si>
  <si>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</si>
  <si>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</si>
  <si>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</si>
  <si>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</si>
  <si>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</si>
  <si>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</si>
  <si>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</si>
  <si>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</si>
  <si>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</si>
  <si>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</si>
  <si>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</si>
  <si>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</si>
  <si>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</si>
  <si>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</si>
  <si>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</si>
  <si>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</si>
  <si>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</si>
  <si>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</si>
  <si>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</si>
  <si>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</si>
  <si>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</si>
  <si>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</si>
  <si>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</si>
  <si>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</si>
  <si>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</si>
  <si>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</si>
  <si>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</si>
  <si>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</si>
  <si>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</si>
  <si>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</si>
  <si>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</si>
  <si>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</si>
  <si>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</si>
  <si>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</si>
  <si>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</si>
  <si>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</si>
  <si>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</si>
  <si>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</si>
  <si>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</si>
  <si>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</si>
  <si>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</si>
  <si>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</si>
  <si>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</si>
  <si>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</si>
  <si>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</si>
  <si>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</si>
  <si>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</si>
  <si>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</si>
  <si>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</si>
  <si>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</si>
  <si>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</si>
  <si>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</si>
  <si>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</si>
  <si>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</si>
  <si>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</si>
  <si>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</si>
  <si>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</si>
  <si>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</si>
  <si>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</si>
  <si>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</si>
  <si>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</si>
  <si>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</si>
  <si>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</si>
  <si>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</si>
  <si>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</si>
  <si>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</si>
  <si>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</si>
  <si>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</si>
  <si>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</si>
  <si>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</si>
  <si>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</si>
  <si>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</si>
  <si>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</si>
  <si>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</si>
  <si>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</si>
  <si>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</si>
  <si>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</si>
  <si>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</si>
  <si>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</si>
  <si>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</si>
  <si>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</si>
  <si>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</si>
  <si>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</si>
  <si>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</si>
  <si>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</si>
  <si>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</si>
  <si>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</si>
  <si>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</si>
  <si>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</si>
  <si>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</si>
  <si>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</si>
  <si>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</si>
  <si>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</si>
  <si>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</si>
  <si>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</si>
  <si>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</si>
  <si>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</si>
  <si>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</si>
  <si>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</si>
  <si>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</si>
  <si>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</si>
  <si>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</si>
  <si>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</si>
  <si>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</si>
  <si>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</si>
  <si>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</si>
  <si>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</si>
  <si>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</si>
  <si>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</si>
  <si>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</si>
  <si>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</si>
  <si>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</si>
  <si>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</si>
  <si>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</si>
  <si>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</si>
  <si>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</si>
  <si>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</si>
  <si>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</si>
  <si>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</si>
  <si>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</si>
  <si>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</si>
  <si>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</si>
  <si>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</si>
  <si>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</si>
  <si>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</si>
  <si>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</si>
  <si>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</si>
  <si>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</si>
  <si>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</si>
  <si>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</si>
  <si>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</si>
  <si>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</si>
  <si>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</si>
  <si>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</si>
  <si>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</si>
  <si>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</si>
  <si>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</si>
  <si>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</si>
  <si>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</si>
  <si>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</si>
  <si>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</si>
  <si>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</si>
  <si>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</si>
  <si>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</si>
  <si>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</si>
  <si>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</si>
  <si>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</si>
  <si>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</si>
  <si>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</si>
  <si>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</si>
  <si>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</si>
  <si>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</si>
  <si>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</si>
  <si>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</si>
  <si>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</si>
  <si>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</si>
  <si>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</si>
  <si>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</si>
  <si>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</si>
  <si>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</si>
  <si>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</si>
  <si>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</si>
  <si>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</si>
  <si>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</si>
  <si>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</si>
  <si>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</si>
  <si>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</si>
  <si>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</si>
  <si>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</si>
  <si>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</si>
  <si>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</si>
  <si>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</si>
  <si>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</si>
  <si>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</si>
  <si>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</si>
  <si>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</si>
  <si>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</si>
  <si>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</si>
  <si>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</si>
  <si>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</si>
  <si>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</si>
  <si>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</si>
  <si>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</si>
  <si>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</si>
  <si>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</si>
  <si>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</si>
  <si>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</si>
  <si>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</si>
  <si>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</si>
  <si>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</si>
  <si>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</si>
  <si>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</si>
  <si>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</si>
  <si>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</si>
  <si>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</si>
  <si>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</si>
  <si>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</si>
  <si>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</si>
  <si>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</si>
  <si>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</si>
  <si>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</si>
  <si>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</si>
  <si>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</si>
  <si>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</si>
  <si>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</si>
  <si>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</si>
  <si>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</si>
  <si>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</si>
  <si>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</si>
  <si>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</si>
  <si>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</si>
  <si>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</si>
  <si>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</si>
  <si>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</si>
  <si>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</si>
  <si>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</si>
  <si>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</si>
  <si>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</si>
  <si>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</si>
  <si>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</si>
  <si>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</si>
  <si>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</si>
  <si>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</si>
  <si>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</si>
  <si>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</si>
  <si>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</si>
  <si>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</si>
  <si>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</si>
  <si>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</si>
  <si>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</si>
  <si>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</si>
  <si>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</si>
  <si>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</si>
  <si>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</si>
  <si>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</si>
  <si>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</si>
  <si>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</si>
  <si>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</si>
  <si>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</si>
  <si>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</si>
  <si>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</si>
  <si>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</si>
  <si>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</si>
  <si>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</si>
  <si>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</si>
  <si>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</si>
  <si>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</si>
  <si>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</si>
  <si>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</si>
  <si>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</si>
  <si>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</si>
  <si>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</si>
  <si>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</si>
  <si>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</si>
  <si>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</si>
  <si>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</si>
  <si>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</si>
  <si>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</si>
  <si>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</si>
  <si>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</si>
  <si>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</si>
  <si>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</si>
  <si>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</si>
  <si>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</si>
  <si>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</si>
  <si>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</si>
  <si>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</si>
  <si>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</si>
  <si>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</si>
  <si>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</si>
  <si>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</si>
  <si>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</si>
  <si>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</si>
  <si>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</si>
  <si>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</si>
  <si>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</si>
  <si>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</si>
  <si>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</si>
  <si>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</si>
  <si>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</si>
  <si>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</si>
  <si>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</si>
  <si>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</si>
  <si>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</si>
  <si>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</si>
  <si>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</si>
  <si>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</si>
  <si>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</si>
  <si>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</si>
  <si>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</si>
  <si>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</si>
  <si>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</si>
  <si>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</si>
  <si>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</si>
  <si>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</si>
  <si>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</si>
  <si>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</si>
  <si>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</si>
  <si>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</si>
  <si>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</si>
  <si>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</si>
  <si>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</si>
  <si>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</si>
  <si>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</si>
  <si>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</si>
  <si>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</si>
  <si>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</si>
  <si>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</si>
  <si>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</si>
  <si>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</si>
  <si>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</si>
  <si>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</si>
  <si>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</si>
  <si>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</si>
  <si>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</si>
  <si>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</si>
  <si>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</si>
  <si>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</si>
  <si>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</si>
  <si>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</si>
  <si>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</si>
  <si>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</si>
  <si>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</si>
  <si>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</si>
  <si>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</si>
  <si>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</si>
  <si>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</si>
  <si>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</si>
  <si>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</si>
  <si>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</si>
  <si>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</si>
  <si>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</si>
  <si>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</si>
  <si>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</si>
  <si>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</si>
  <si>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</si>
  <si>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</si>
  <si>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</si>
  <si>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</si>
  <si>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</si>
  <si>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</si>
  <si>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</si>
  <si>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</si>
  <si>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</si>
  <si>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</si>
  <si>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</si>
  <si>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</si>
  <si>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</si>
  <si>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</si>
  <si>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</si>
  <si>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</si>
  <si>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</si>
  <si>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</si>
  <si>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</si>
  <si>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</si>
  <si>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</si>
  <si>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</si>
  <si>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</si>
  <si>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</si>
  <si>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</si>
  <si>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</si>
  <si>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</si>
  <si>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</si>
  <si>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</si>
  <si>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</si>
  <si>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</si>
  <si>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</si>
  <si>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</si>
  <si>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</si>
  <si>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</si>
  <si>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</si>
  <si>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</si>
  <si>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</si>
  <si>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</si>
  <si>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</si>
  <si>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</si>
  <si>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</si>
  <si>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</si>
  <si>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</si>
  <si>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</si>
  <si>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</si>
  <si>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</si>
  <si>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</si>
  <si>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</si>
  <si>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</si>
  <si>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</si>
  <si>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</si>
  <si>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</si>
  <si>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</si>
  <si>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</si>
  <si>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</si>
  <si>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</si>
  <si>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</si>
  <si>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</si>
  <si>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</si>
  <si>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</si>
  <si>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</si>
  <si>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</si>
  <si>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</si>
  <si>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</si>
  <si>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</si>
  <si>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</si>
  <si>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</si>
  <si>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</si>
  <si>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</si>
  <si>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</si>
  <si>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</si>
  <si>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</si>
  <si>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</si>
  <si>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</si>
  <si>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</si>
  <si>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</si>
  <si>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</si>
  <si>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</si>
  <si>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</si>
  <si>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</si>
  <si>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</si>
  <si>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</si>
  <si>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</si>
  <si>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</si>
  <si>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</si>
  <si>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</si>
  <si>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</si>
  <si>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</si>
  <si>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</si>
  <si>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</si>
  <si>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</si>
  <si>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</si>
  <si>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</si>
  <si>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</si>
  <si>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</si>
  <si>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</si>
  <si>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</si>
  <si>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</si>
  <si>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</si>
  <si>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</si>
  <si>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</si>
  <si>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</si>
  <si>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</si>
  <si>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</si>
  <si>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</si>
  <si>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</si>
  <si>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</si>
  <si>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</si>
  <si>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</si>
  <si>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</si>
  <si>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</si>
  <si>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</si>
  <si>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</si>
  <si>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</si>
  <si>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</si>
  <si>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</si>
  <si>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</si>
  <si>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</si>
  <si>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</si>
  <si>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</si>
  <si>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</si>
  <si>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</si>
  <si>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</si>
  <si>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</si>
  <si>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</si>
  <si>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</si>
  <si>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</si>
  <si>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</si>
  <si>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</si>
  <si>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</si>
  <si>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</si>
  <si>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</si>
  <si>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</si>
  <si>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</si>
  <si>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</si>
  <si>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</si>
  <si>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</si>
  <si>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</si>
  <si>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</si>
  <si>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</si>
  <si>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</si>
  <si>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</si>
  <si>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</si>
  <si>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</si>
  <si>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</si>
  <si>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</si>
  <si>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</si>
  <si>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</si>
  <si>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</si>
  <si>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</si>
  <si>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</si>
  <si>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</si>
  <si>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</si>
  <si>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</si>
  <si>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</si>
  <si>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</si>
  <si>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</si>
  <si>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</si>
  <si>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</si>
  <si>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</si>
  <si>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</si>
  <si>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</si>
  <si>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</si>
  <si>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</si>
  <si>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</si>
  <si>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</si>
  <si>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</si>
  <si>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</si>
  <si>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</si>
  <si>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</si>
  <si>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</si>
  <si>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</si>
  <si>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</si>
  <si>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</si>
  <si>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</si>
  <si>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</si>
  <si>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</si>
  <si>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</si>
  <si>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</si>
  <si>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</si>
  <si>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</si>
  <si>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</si>
  <si>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</si>
  <si>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</si>
  <si>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</si>
  <si>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</si>
  <si>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</si>
  <si>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</si>
  <si>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</si>
  <si>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</si>
  <si>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</si>
  <si>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</si>
  <si>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</si>
  <si>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</si>
  <si>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</si>
  <si>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</si>
  <si>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</si>
  <si>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</si>
  <si>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</si>
  <si>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</si>
  <si>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</si>
  <si>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</si>
  <si>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</si>
  <si>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</si>
  <si>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</si>
  <si>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</si>
  <si>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</si>
  <si>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</si>
  <si>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</si>
  <si>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</si>
  <si>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</si>
  <si>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</si>
  <si>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</si>
  <si>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</si>
  <si>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</si>
  <si>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</si>
  <si>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</si>
  <si>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</si>
  <si>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</si>
  <si>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</si>
  <si>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</si>
  <si>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</si>
  <si>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</si>
  <si>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</si>
  <si>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</si>
  <si>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</si>
  <si>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</si>
  <si>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</si>
  <si>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</si>
  <si>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</si>
  <si>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</si>
  <si>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</si>
  <si>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</si>
  <si>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</si>
  <si>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</si>
  <si>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</si>
  <si>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</si>
  <si>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</si>
  <si>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</si>
  <si>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</si>
  <si>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</si>
  <si>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</si>
  <si>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</si>
  <si>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</si>
  <si>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</si>
  <si>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</si>
  <si>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</si>
  <si>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</si>
  <si>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</si>
  <si>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</si>
  <si>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</si>
  <si>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</si>
  <si>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</si>
  <si>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</si>
  <si>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</si>
  <si>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</si>
  <si>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</si>
  <si>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</si>
  <si>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</si>
  <si>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</si>
  <si>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</si>
  <si>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</si>
  <si>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</si>
  <si>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</si>
  <si>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</si>
  <si>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</si>
  <si>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</si>
  <si>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</si>
  <si>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</si>
  <si>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</si>
  <si>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</si>
  <si>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</si>
  <si>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</si>
  <si>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</si>
  <si>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</si>
  <si>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</si>
  <si>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</si>
  <si>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</si>
  <si>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</si>
  <si>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</si>
  <si>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</si>
  <si>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</si>
  <si>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</si>
  <si>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</si>
  <si>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</si>
  <si>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</si>
  <si>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</si>
  <si>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</si>
  <si>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</si>
  <si>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</si>
  <si>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</si>
  <si>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</si>
  <si>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</si>
  <si>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</si>
  <si>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</si>
  <si>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</si>
  <si>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</si>
  <si>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</si>
  <si>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</si>
  <si>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</si>
  <si>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</si>
  <si>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</si>
  <si>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</si>
  <si>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</si>
  <si>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</si>
  <si>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</si>
  <si>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</si>
  <si>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</si>
  <si>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</si>
  <si>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</si>
  <si>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</si>
  <si>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</si>
  <si>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</si>
  <si>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</si>
  <si>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</si>
  <si>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</si>
  <si>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</si>
  <si>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</si>
  <si>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</si>
  <si>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</si>
  <si>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</si>
  <si>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</si>
  <si>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</si>
  <si>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</si>
  <si>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</si>
  <si>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</si>
  <si>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</si>
  <si>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</si>
  <si>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</si>
  <si>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</si>
  <si>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</si>
  <si>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</si>
  <si>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</si>
  <si>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</si>
  <si>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</si>
  <si>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</si>
  <si>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</si>
  <si>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</si>
  <si>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</si>
  <si>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</si>
  <si>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</si>
  <si>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</si>
  <si>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</si>
  <si>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</si>
  <si>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</si>
  <si>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</si>
  <si>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</si>
  <si>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</si>
  <si>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</si>
  <si>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</si>
  <si>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</si>
  <si>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</si>
  <si>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</si>
  <si>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</si>
  <si>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</si>
  <si>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</si>
  <si>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</si>
  <si>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</si>
  <si>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</si>
  <si>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</si>
  <si>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</si>
  <si>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</si>
  <si>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</si>
  <si>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</si>
  <si>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</si>
  <si>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</si>
  <si>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</si>
  <si>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</si>
  <si>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</si>
  <si>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</si>
  <si>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</si>
  <si>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</si>
  <si>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</si>
  <si>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</si>
  <si>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</si>
  <si>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</si>
  <si>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</si>
  <si>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</si>
  <si>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</si>
  <si>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</si>
  <si>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</si>
  <si>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</si>
  <si>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</si>
  <si>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</si>
  <si>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</si>
  <si>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</si>
  <si>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</si>
  <si>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</si>
  <si>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</si>
  <si>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</si>
  <si>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</si>
  <si>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</si>
  <si>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</si>
  <si>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</si>
  <si>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</si>
  <si>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</si>
  <si>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</si>
  <si>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</si>
  <si>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</si>
  <si>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</si>
  <si>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</si>
  <si>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</si>
  <si>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</si>
  <si>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</si>
  <si>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</si>
  <si>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</si>
  <si>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</si>
  <si>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</si>
  <si>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</si>
  <si>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</si>
  <si>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</si>
  <si>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</si>
  <si>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</si>
  <si>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</si>
  <si>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</si>
  <si>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</si>
  <si>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</si>
  <si>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</si>
  <si>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</si>
  <si>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</si>
  <si>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</si>
  <si>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</si>
  <si>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</si>
  <si>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</si>
  <si>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</si>
  <si>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</si>
  <si>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</si>
  <si>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</si>
  <si>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</si>
  <si>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</si>
  <si>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</si>
  <si>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</si>
  <si>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</si>
  <si>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</si>
  <si>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</si>
  <si>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</si>
  <si>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</si>
  <si>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</si>
  <si>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</si>
  <si>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</si>
  <si>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</si>
  <si>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</si>
  <si>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</si>
  <si>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</si>
  <si>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</si>
  <si>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</si>
  <si>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</si>
  <si>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</si>
  <si>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</si>
  <si>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</si>
  <si>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</si>
  <si>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</si>
  <si>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</si>
  <si>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</si>
  <si>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</si>
  <si>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</si>
  <si>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</si>
  <si>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</si>
  <si>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</si>
  <si>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</si>
  <si>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</si>
  <si>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</si>
  <si>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</si>
  <si>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</si>
  <si>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</si>
  <si>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</si>
  <si>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</si>
  <si>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</si>
  <si>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</si>
  <si>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</si>
  <si>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</si>
  <si>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</si>
  <si>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</si>
  <si>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</si>
  <si>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</si>
  <si>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</si>
  <si>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</si>
  <si>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</si>
  <si>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</si>
  <si>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</si>
  <si>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</si>
  <si>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</si>
  <si>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</si>
  <si>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</si>
  <si>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</si>
  <si>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</si>
  <si>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</si>
  <si>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</si>
  <si>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</si>
  <si>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</si>
  <si>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</si>
  <si>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</si>
  <si>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</si>
  <si>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</si>
  <si>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</si>
  <si>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</si>
  <si>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</si>
  <si>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</si>
  <si>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</si>
  <si>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</si>
  <si>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</si>
  <si>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</si>
  <si>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</si>
  <si>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</si>
  <si>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</si>
  <si>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</si>
  <si>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</si>
  <si>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</si>
  <si>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</si>
  <si>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</si>
  <si>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</si>
  <si>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</si>
  <si>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</si>
  <si>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</si>
  <si>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</si>
  <si>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</si>
  <si>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</si>
  <si>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</si>
  <si>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</si>
  <si>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</si>
  <si>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</si>
  <si>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</si>
  <si>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</si>
  <si>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</si>
  <si>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</si>
  <si>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</si>
  <si>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</si>
  <si>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</si>
  <si>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</si>
  <si>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</si>
  <si>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</si>
  <si>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</si>
  <si>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</si>
  <si>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</si>
  <si>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</si>
  <si>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</si>
  <si>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</si>
  <si>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</si>
  <si>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</si>
  <si>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</si>
  <si>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</si>
  <si>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</si>
  <si>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</si>
  <si>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</si>
  <si>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</si>
  <si>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</si>
  <si>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</si>
  <si>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</si>
  <si>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</si>
  <si>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</si>
  <si>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</si>
  <si>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</si>
  <si>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</si>
  <si>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</si>
  <si>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</si>
  <si>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</si>
  <si>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</si>
  <si>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</si>
  <si>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</si>
  <si>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</si>
  <si>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</si>
  <si>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</si>
  <si>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</si>
  <si>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</si>
  <si>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</si>
  <si>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</si>
  <si>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</si>
  <si>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</si>
  <si>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</si>
  <si>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</si>
  <si>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</si>
  <si>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</si>
  <si>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</si>
  <si>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</si>
  <si>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</si>
  <si>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</si>
  <si>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</si>
  <si>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</si>
  <si>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</si>
  <si>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</si>
  <si>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</si>
  <si>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</si>
  <si>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</si>
  <si>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</si>
  <si>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</si>
  <si>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</si>
  <si>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</si>
  <si>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</si>
  <si>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</si>
  <si>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</si>
  <si>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</si>
  <si>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</si>
  <si>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</si>
  <si>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</si>
  <si>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</si>
  <si>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</si>
  <si>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</si>
  <si>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</si>
  <si>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</si>
  <si>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</si>
  <si>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</si>
  <si>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</si>
  <si>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</si>
  <si>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</si>
  <si>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</si>
  <si>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</si>
  <si>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</si>
  <si>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</si>
  <si>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</si>
  <si>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</si>
  <si>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</si>
  <si>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</si>
  <si>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</si>
  <si>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</si>
  <si>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</si>
  <si>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</si>
  <si>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</si>
  <si>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</si>
  <si>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</si>
  <si>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</si>
  <si>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</si>
  <si>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</si>
  <si>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</si>
  <si>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</si>
  <si>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</si>
  <si>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</si>
  <si>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</si>
  <si>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</si>
  <si>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</si>
  <si>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</si>
  <si>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</si>
  <si>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</si>
  <si>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</si>
  <si>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</si>
  <si>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</si>
  <si>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</si>
  <si>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</si>
  <si>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</si>
  <si>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</si>
  <si>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</si>
  <si>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</si>
  <si>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</si>
  <si>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</si>
  <si>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</si>
  <si>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</si>
  <si>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</si>
  <si>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</si>
  <si>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</si>
  <si>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</si>
  <si>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</si>
  <si>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</si>
  <si>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</si>
  <si>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</si>
  <si>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</si>
  <si>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</si>
  <si>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</si>
  <si>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</si>
  <si>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</si>
  <si>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</si>
  <si>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</si>
  <si>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</si>
  <si>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</si>
  <si>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</si>
  <si>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</si>
  <si>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</si>
  <si>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</si>
  <si>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</si>
  <si>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</si>
  <si>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</si>
  <si>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</si>
  <si>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</si>
  <si>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</si>
  <si>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</si>
  <si>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</si>
  <si>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</si>
  <si>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</si>
  <si>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</si>
  <si>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</si>
  <si>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</si>
  <si>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</si>
  <si>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</si>
  <si>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</si>
  <si>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</si>
  <si>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</si>
  <si>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</si>
  <si>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</si>
  <si>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</si>
  <si>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</si>
  <si>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</si>
  <si>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</si>
  <si>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</si>
  <si>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</si>
  <si>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</si>
  <si>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</si>
  <si>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</si>
  <si>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</si>
  <si>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</si>
  <si>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</si>
  <si>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</si>
  <si>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</si>
  <si>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</si>
  <si>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</si>
  <si>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</si>
  <si>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</si>
  <si>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</si>
  <si>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</si>
  <si>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</si>
  <si>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</si>
  <si>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</si>
  <si>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</si>
  <si>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</si>
  <si>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</si>
  <si>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</si>
  <si>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</si>
  <si>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</si>
  <si>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</si>
  <si>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</si>
  <si>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</si>
  <si>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</si>
  <si>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</si>
  <si>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</si>
  <si>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</si>
  <si>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</si>
  <si>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</si>
  <si>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</si>
  <si>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</si>
  <si>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</si>
  <si>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</si>
  <si>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</si>
  <si>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</si>
  <si>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</si>
  <si>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</si>
  <si>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</si>
  <si>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</si>
  <si>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</si>
  <si>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</si>
  <si>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</si>
  <si>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</si>
  <si>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</si>
  <si>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</si>
  <si>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</si>
  <si>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</si>
  <si>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</si>
  <si>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</si>
  <si>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</si>
  <si>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</si>
  <si>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</si>
  <si>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</si>
  <si>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</si>
  <si>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</si>
  <si>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</si>
  <si>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</si>
  <si>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</si>
  <si>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</si>
  <si>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</si>
  <si>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</si>
  <si>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</si>
  <si>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</si>
  <si>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</si>
  <si>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</si>
  <si>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</si>
  <si>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</si>
  <si>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</si>
  <si>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</si>
  <si>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</si>
  <si>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</si>
  <si>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</si>
  <si>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</si>
  <si>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</si>
  <si>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</si>
  <si>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</si>
  <si>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</si>
  <si>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</si>
  <si>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</si>
  <si>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</si>
  <si>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</si>
  <si>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</si>
  <si>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</si>
  <si>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</si>
  <si>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</si>
  <si>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</si>
  <si>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</si>
  <si>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</si>
  <si>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</si>
  <si>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</si>
  <si>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</si>
  <si>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</si>
  <si>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</si>
  <si>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</si>
  <si>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</si>
  <si>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</si>
  <si>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</si>
  <si>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</si>
  <si>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</si>
  <si>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</si>
  <si>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</si>
  <si>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</si>
  <si>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</si>
  <si>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</si>
  <si>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</si>
  <si>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</si>
  <si>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</si>
  <si>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</si>
  <si>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</si>
  <si>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</si>
  <si>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</si>
  <si>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</si>
  <si>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</si>
  <si>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</si>
  <si>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</si>
  <si>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</si>
  <si>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</si>
  <si>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</si>
  <si>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</si>
  <si>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</si>
  <si>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</si>
  <si>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</si>
  <si>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</si>
  <si>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</si>
  <si>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</si>
  <si>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</si>
  <si>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</si>
  <si>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</si>
  <si>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</si>
  <si>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</si>
  <si>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</si>
  <si>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</si>
  <si>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</si>
  <si>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</si>
  <si>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</si>
  <si>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</si>
  <si>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</si>
  <si>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</si>
  <si>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</si>
  <si>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</si>
  <si>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</si>
  <si>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</si>
  <si>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</si>
  <si>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</si>
  <si>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</si>
  <si>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</si>
  <si>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</si>
  <si>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</si>
  <si>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</si>
  <si>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</si>
  <si>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</si>
  <si>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</si>
  <si>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</si>
  <si>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</si>
  <si>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</si>
  <si>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</si>
  <si>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</si>
  <si>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</si>
  <si>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</si>
  <si>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</si>
  <si>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</si>
  <si>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</si>
  <si>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</si>
  <si>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</si>
  <si>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</si>
  <si>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</si>
  <si>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</si>
  <si>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</si>
  <si>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</si>
  <si>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</si>
  <si>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</si>
  <si>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</si>
  <si>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</si>
  <si>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</si>
  <si>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</si>
  <si>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</si>
  <si>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</si>
  <si>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</si>
  <si>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</si>
  <si>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</si>
  <si>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</si>
  <si>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</si>
  <si>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</si>
  <si>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</si>
  <si>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</si>
  <si>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</si>
  <si>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</si>
  <si>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</si>
  <si>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</si>
  <si>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</si>
  <si>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</si>
  <si>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</si>
  <si>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</si>
  <si>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</si>
  <si>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</si>
  <si>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</si>
  <si>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</si>
  <si>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</si>
  <si>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</si>
  <si>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</si>
  <si>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</si>
  <si>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</si>
  <si>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</si>
  <si>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</si>
  <si>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</si>
  <si>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</si>
  <si>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</si>
  <si>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</si>
  <si>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</si>
  <si>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</si>
  <si>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</si>
  <si>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</si>
  <si>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</si>
  <si>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</si>
  <si>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</si>
  <si>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</si>
  <si>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</si>
  <si>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</si>
  <si>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</si>
  <si>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</si>
  <si>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</si>
  <si>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</si>
  <si>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</si>
  <si>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</si>
  <si>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</si>
  <si>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</si>
  <si>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</si>
  <si>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</si>
  <si>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</si>
  <si>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</si>
  <si>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</si>
  <si>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</si>
  <si>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</si>
  <si>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</si>
  <si>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</si>
  <si>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</si>
  <si>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</si>
  <si>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</si>
  <si>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</si>
  <si>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</si>
  <si>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</si>
  <si>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</si>
  <si>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</si>
  <si>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</si>
  <si>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</si>
  <si>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</si>
  <si>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</si>
  <si>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</si>
  <si>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</si>
  <si>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</si>
  <si>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</si>
  <si>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</si>
  <si>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</si>
  <si>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</si>
  <si>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</si>
  <si>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</si>
  <si>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</si>
  <si>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</si>
  <si>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</si>
  <si>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</si>
  <si>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</si>
  <si>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</si>
  <si>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</si>
  <si>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</si>
  <si>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</si>
  <si>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</si>
  <si>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</si>
  <si>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</si>
  <si>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</si>
  <si>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</si>
  <si>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</si>
  <si>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</si>
  <si>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</si>
  <si>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</si>
  <si>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</si>
  <si>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</si>
  <si>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</si>
  <si>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</si>
  <si>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</si>
  <si>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</si>
  <si>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</si>
  <si>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</si>
  <si>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</si>
  <si>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</si>
  <si>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</si>
  <si>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</si>
  <si>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</si>
  <si>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</si>
  <si>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</si>
  <si>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</si>
  <si>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</si>
  <si>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</si>
  <si>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</si>
  <si>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</si>
  <si>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</si>
  <si>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</si>
  <si>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</si>
  <si>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</si>
  <si>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</si>
  <si>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</si>
  <si>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</si>
  <si>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</si>
  <si>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</si>
  <si>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</si>
  <si>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</si>
  <si>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</si>
  <si>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</si>
  <si>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</si>
  <si>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</si>
  <si>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</si>
  <si>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</si>
  <si>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</si>
  <si>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</si>
  <si>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</si>
  <si>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</si>
  <si>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</si>
  <si>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</si>
  <si>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</si>
  <si>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</si>
  <si>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</si>
  <si>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</si>
  <si>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</si>
  <si>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</si>
  <si>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</si>
  <si>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</si>
  <si>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</si>
  <si>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</si>
  <si>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</si>
  <si>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</si>
  <si>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</si>
  <si>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</si>
  <si>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</si>
  <si>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</si>
  <si>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</si>
  <si>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</si>
  <si>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</si>
  <si>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</si>
  <si>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</si>
  <si>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</si>
  <si>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</si>
  <si>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</si>
  <si>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</si>
  <si>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</si>
  <si>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</si>
  <si>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</si>
  <si>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</si>
  <si>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</si>
  <si>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</si>
  <si>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</si>
  <si>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</si>
  <si>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</si>
  <si>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</si>
  <si>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</si>
  <si>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</si>
  <si>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</si>
  <si>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</si>
  <si>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</si>
  <si>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</si>
  <si>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</si>
  <si>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</si>
  <si>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</si>
  <si>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</si>
  <si>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</si>
  <si>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</si>
  <si>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</si>
  <si>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</si>
  <si>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</si>
  <si>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</si>
  <si>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</si>
  <si>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</si>
  <si>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</si>
  <si>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</si>
  <si>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</si>
  <si>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</si>
  <si>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</si>
  <si>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</si>
  <si>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</si>
  <si>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</si>
  <si>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</si>
  <si>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</si>
  <si>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</si>
  <si>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</si>
  <si>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</si>
  <si>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</si>
  <si>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</si>
  <si>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</si>
  <si>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</si>
  <si>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</si>
  <si>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</si>
  <si>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</si>
  <si>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</si>
  <si>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</si>
  <si>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</si>
  <si>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</si>
  <si>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</si>
  <si>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</si>
  <si>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</si>
  <si>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</si>
  <si>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</si>
  <si>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</si>
  <si>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</si>
  <si>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</si>
  <si>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</si>
  <si>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</si>
  <si>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</si>
  <si>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</si>
  <si>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</si>
  <si>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</si>
  <si>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</si>
  <si>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</si>
  <si>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</si>
  <si>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</si>
  <si>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</si>
  <si>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</si>
  <si>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</si>
  <si>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</si>
  <si>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</si>
  <si>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</si>
  <si>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</si>
  <si>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</si>
  <si>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</si>
  <si>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</si>
  <si>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</si>
  <si>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</si>
  <si>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</si>
  <si>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</si>
  <si>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</si>
  <si>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</si>
  <si>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</si>
  <si>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</si>
  <si>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</si>
  <si>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</si>
  <si>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</si>
  <si>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</si>
  <si>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</si>
  <si>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</si>
  <si>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</si>
  <si>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</si>
  <si>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</si>
  <si>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</si>
  <si>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</si>
  <si>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</si>
  <si>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</si>
  <si>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</si>
  <si>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</si>
  <si>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</si>
  <si>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</si>
  <si>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</si>
  <si>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</si>
  <si>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</si>
  <si>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</si>
  <si>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</si>
  <si>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</si>
  <si>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</si>
  <si>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</si>
  <si>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</si>
  <si>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</si>
  <si>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</si>
  <si>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</si>
  <si>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</si>
  <si>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</si>
  <si>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</si>
  <si>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</si>
  <si>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</si>
  <si>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</si>
  <si>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</si>
  <si>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</si>
  <si>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</si>
  <si>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</si>
  <si>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</si>
  <si>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</si>
  <si>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</si>
  <si>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</si>
  <si>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</si>
  <si>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</si>
  <si>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</si>
  <si>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</si>
  <si>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</si>
  <si>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</si>
  <si>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</si>
  <si>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</si>
  <si>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</si>
  <si>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</si>
  <si>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</si>
  <si>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</si>
  <si>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</si>
  <si>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</si>
  <si>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</si>
  <si>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</si>
  <si>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</si>
  <si>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</si>
  <si>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</si>
  <si>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</si>
  <si>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</si>
  <si>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</si>
  <si>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</si>
  <si>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</si>
  <si>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</si>
  <si>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</si>
  <si>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</si>
  <si>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</si>
  <si>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</si>
  <si>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</si>
  <si>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</si>
  <si>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</si>
  <si>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</si>
  <si>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</si>
  <si>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</si>
  <si>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</si>
  <si>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</si>
  <si>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</si>
  <si>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</si>
  <si>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</si>
  <si>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</si>
  <si>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</si>
  <si>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</si>
  <si>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</si>
  <si>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</si>
  <si>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</si>
  <si>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</si>
  <si>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</si>
  <si>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</si>
  <si>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</si>
  <si>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</si>
  <si>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</si>
  <si>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</si>
  <si>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</si>
  <si>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</si>
  <si>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</si>
  <si>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</si>
  <si>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</si>
  <si>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</si>
  <si>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</si>
  <si>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</si>
  <si>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</si>
  <si>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</si>
  <si>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</si>
  <si>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</si>
  <si>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</si>
  <si>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</si>
  <si>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</si>
  <si>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</si>
  <si>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</si>
  <si>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</si>
  <si>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</si>
  <si>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</si>
  <si>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</si>
  <si>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</si>
  <si>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</si>
  <si>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</si>
  <si>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</si>
  <si>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</si>
  <si>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</si>
  <si>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</si>
  <si>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</si>
  <si>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</si>
  <si>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</si>
  <si>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</si>
  <si>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</si>
  <si>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</si>
  <si>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</si>
  <si>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</si>
  <si>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</si>
  <si>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</si>
  <si>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</si>
  <si>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</si>
  <si>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</si>
  <si>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</si>
  <si>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</si>
  <si>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</si>
  <si>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</si>
  <si>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</si>
  <si>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</si>
  <si>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</si>
  <si>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</si>
  <si>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</si>
  <si>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</si>
  <si>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</si>
  <si>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</si>
  <si>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</si>
  <si>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</si>
  <si>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</si>
  <si>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</si>
  <si>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</si>
  <si>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</si>
  <si>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</si>
  <si>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</si>
  <si>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</si>
  <si>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</si>
  <si>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</si>
  <si>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</si>
  <si>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</si>
  <si>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</si>
  <si>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</si>
  <si>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</si>
  <si>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</si>
  <si>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</si>
  <si>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</si>
  <si>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</si>
  <si>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</si>
  <si>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</si>
  <si>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</si>
  <si>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</si>
  <si>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</si>
  <si>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</si>
  <si>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</si>
  <si>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</si>
  <si>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</si>
  <si>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</si>
  <si>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</si>
  <si>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</si>
  <si>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</si>
  <si>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</si>
  <si>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</si>
  <si>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</si>
  <si>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</si>
  <si>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</si>
  <si>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</si>
  <si>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</si>
  <si>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</si>
  <si>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</si>
  <si>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</si>
  <si>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</si>
  <si>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</si>
  <si>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</si>
  <si>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</si>
  <si>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</si>
  <si>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</si>
  <si>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</si>
  <si>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</si>
  <si>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</si>
  <si>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</si>
  <si>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</si>
  <si>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</si>
  <si>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</si>
  <si>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</si>
  <si>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</si>
  <si>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</si>
  <si>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</si>
  <si>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</si>
  <si>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</si>
  <si>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</si>
  <si>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</si>
  <si>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</si>
  <si>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</si>
  <si>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</si>
  <si>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</si>
  <si>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</si>
  <si>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</si>
  <si>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</si>
  <si>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</si>
  <si>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</si>
  <si>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</si>
  <si>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</si>
  <si>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</si>
  <si>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</si>
  <si>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</si>
  <si>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</si>
  <si>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</si>
  <si>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</si>
  <si>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</si>
  <si>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</si>
  <si>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</si>
  <si>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</si>
  <si>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</si>
  <si>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</si>
  <si>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</si>
  <si>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</si>
  <si>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</si>
  <si>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</si>
  <si>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</si>
  <si>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</si>
  <si>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</si>
  <si>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</si>
  <si>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</si>
  <si>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</si>
  <si>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</si>
  <si>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</si>
  <si>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</si>
  <si>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</si>
  <si>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</si>
  <si>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</si>
  <si>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</si>
  <si>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</si>
  <si>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</si>
  <si>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</si>
  <si>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</si>
  <si>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</si>
  <si>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</si>
  <si>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</si>
  <si>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</si>
  <si>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</si>
  <si>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</si>
  <si>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</si>
  <si>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</si>
  <si>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</si>
  <si>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</si>
  <si>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</si>
  <si>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</si>
  <si>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</si>
  <si>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</si>
  <si>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</si>
  <si>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</si>
  <si>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</si>
  <si>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</si>
  <si>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</si>
  <si>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</si>
  <si>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</si>
  <si>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</si>
  <si>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</si>
  <si>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</si>
  <si>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</si>
  <si>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</si>
  <si>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</si>
  <si>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</si>
  <si>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</si>
  <si>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</si>
  <si>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</si>
  <si>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</si>
  <si>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</si>
  <si>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</si>
  <si>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</si>
  <si>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</si>
  <si>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</si>
  <si>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</si>
  <si>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</si>
  <si>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</si>
  <si>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</si>
  <si>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</si>
  <si>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</si>
  <si>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</si>
  <si>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</si>
  <si>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</si>
  <si>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</si>
  <si>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</si>
  <si>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</si>
  <si>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</si>
  <si>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</si>
  <si>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</si>
  <si>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</si>
  <si>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</si>
  <si>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</si>
  <si>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</si>
  <si>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</si>
  <si>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</si>
  <si>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</si>
  <si>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</si>
  <si>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</si>
  <si>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</si>
  <si>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</si>
  <si>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</si>
  <si>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</si>
  <si>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</si>
  <si>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</si>
  <si>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</si>
  <si>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</si>
  <si>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</si>
  <si>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</si>
  <si>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</si>
  <si>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</si>
  <si>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</si>
  <si>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</si>
  <si>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</si>
  <si>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</si>
  <si>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</si>
  <si>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</si>
  <si>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</si>
  <si>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</si>
  <si>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</si>
  <si>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</si>
  <si>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</si>
  <si>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</si>
  <si>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</si>
  <si>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</si>
  <si>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</si>
  <si>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</si>
  <si>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</si>
  <si>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</si>
  <si>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</si>
  <si>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</si>
  <si>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</si>
  <si>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</si>
  <si>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</si>
  <si>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</si>
  <si>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</si>
  <si>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</si>
  <si>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</si>
  <si>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</si>
  <si>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</si>
  <si>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</si>
  <si>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</si>
  <si>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</si>
  <si>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</si>
  <si>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</si>
  <si>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</si>
  <si>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</si>
  <si>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</si>
  <si>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</si>
  <si>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</si>
  <si>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</si>
  <si>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</si>
  <si>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</si>
  <si>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</si>
  <si>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</si>
  <si>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</si>
  <si>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</si>
  <si>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</si>
  <si>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</si>
  <si>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</si>
  <si>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</si>
  <si>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</si>
  <si>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</si>
  <si>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</si>
  <si>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</si>
  <si>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</si>
  <si>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</si>
  <si>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</si>
  <si>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</si>
  <si>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</si>
  <si>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</si>
  <si>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</si>
  <si>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</si>
  <si>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</si>
  <si>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</si>
  <si>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</si>
  <si>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</si>
  <si>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</si>
  <si>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</si>
  <si>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</si>
  <si>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</si>
  <si>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</si>
  <si>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</si>
  <si>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</si>
  <si>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</si>
  <si>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</si>
  <si>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</si>
  <si>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</si>
  <si>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</si>
  <si>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</si>
  <si>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</si>
  <si>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</si>
  <si>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</si>
  <si>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</si>
  <si>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</si>
  <si>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</si>
  <si>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</si>
  <si>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</si>
  <si>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</si>
  <si>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</si>
  <si>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</si>
  <si>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</si>
  <si>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</si>
  <si>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</si>
  <si>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</si>
  <si>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</si>
  <si>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</si>
  <si>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</si>
  <si>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</si>
  <si>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</si>
  <si>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</si>
  <si>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</si>
  <si>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</si>
  <si>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</si>
  <si>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</si>
  <si>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</si>
  <si>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</si>
  <si>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</si>
  <si>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</si>
  <si>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</si>
  <si>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</si>
  <si>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</si>
  <si>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</si>
  <si>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</si>
  <si>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</si>
  <si>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</si>
  <si>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</si>
  <si>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</si>
  <si>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</si>
  <si>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</si>
  <si>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</si>
  <si>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</si>
  <si>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</si>
  <si>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</si>
  <si>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</si>
  <si>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</si>
  <si>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</si>
  <si>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</si>
  <si>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</si>
  <si>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</si>
  <si>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</si>
  <si>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</si>
  <si>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</si>
  <si>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</si>
  <si>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</si>
  <si>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</si>
  <si>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</si>
  <si>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</si>
  <si>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</si>
  <si>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</si>
  <si>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</si>
  <si>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</si>
  <si>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</si>
  <si>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</si>
  <si>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</si>
  <si>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</si>
  <si>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</si>
  <si>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</si>
  <si>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</si>
  <si>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</si>
  <si>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</si>
  <si>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</si>
  <si>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</si>
  <si>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</si>
  <si>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</si>
  <si>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</si>
  <si>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</si>
  <si>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</si>
  <si>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</si>
  <si>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</si>
  <si>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</si>
  <si>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</si>
  <si>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</si>
  <si>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</si>
  <si>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</si>
  <si>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</si>
  <si>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</si>
  <si>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</si>
  <si>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</si>
  <si>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</si>
  <si>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</si>
  <si>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</si>
  <si>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</si>
  <si>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</si>
  <si>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</si>
  <si>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</si>
  <si>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</si>
  <si>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</si>
  <si>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</si>
  <si>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</si>
  <si>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</si>
  <si>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</si>
  <si>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</si>
  <si>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</si>
  <si>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</si>
  <si>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</si>
  <si>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</si>
  <si>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</si>
  <si>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</si>
  <si>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</si>
  <si>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</si>
  <si>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</si>
  <si>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</si>
  <si>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</si>
  <si>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</si>
  <si>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</si>
  <si>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</si>
  <si>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</si>
  <si>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</si>
  <si>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</si>
  <si>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</si>
  <si>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</si>
  <si>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</si>
  <si>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</si>
  <si>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</si>
  <si>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</si>
  <si>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</si>
  <si>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</si>
  <si>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</si>
  <si>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</si>
  <si>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</si>
  <si>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</si>
  <si>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</si>
  <si>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</si>
  <si>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</si>
  <si>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</si>
  <si>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</si>
  <si>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</si>
  <si>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</si>
  <si>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</si>
  <si>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</si>
  <si>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</si>
  <si>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</si>
  <si>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</si>
  <si>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</si>
  <si>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</si>
  <si>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</si>
  <si>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</si>
  <si>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</si>
  <si>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</si>
  <si>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</si>
  <si>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</si>
  <si>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</si>
  <si>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</si>
  <si>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</si>
  <si>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</si>
  <si>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</si>
  <si>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</si>
  <si>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</si>
  <si>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</si>
  <si>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</si>
  <si>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</si>
  <si>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</si>
  <si>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</si>
  <si>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</si>
  <si>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</si>
  <si>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</si>
  <si>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</si>
  <si>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</si>
  <si>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</si>
  <si>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</si>
  <si>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</si>
  <si>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</si>
  <si>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</si>
  <si>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</si>
  <si>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</si>
  <si>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</si>
  <si>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</si>
  <si>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</si>
  <si>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</si>
  <si>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</si>
  <si>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</si>
  <si>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</si>
  <si>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</si>
  <si>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</si>
  <si>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</si>
  <si>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</si>
  <si>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</si>
  <si>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</si>
  <si>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</si>
  <si>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</si>
  <si>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</si>
  <si>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</si>
  <si>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</si>
  <si>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</si>
  <si>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</si>
  <si>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</si>
  <si>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</si>
  <si>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</si>
  <si>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</si>
  <si>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</si>
  <si>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</si>
  <si>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</si>
  <si>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</si>
  <si>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</si>
  <si>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</si>
  <si>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</si>
  <si>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</si>
  <si>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</si>
  <si>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</si>
  <si>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</si>
  <si>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</si>
  <si>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</si>
  <si>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</si>
  <si>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</si>
  <si>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</si>
  <si>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</si>
  <si>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</si>
  <si>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</si>
  <si>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</si>
  <si>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</si>
  <si>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</si>
  <si>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</si>
  <si>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</si>
  <si>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</si>
  <si>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</si>
  <si>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</si>
  <si>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</si>
  <si>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</si>
  <si>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</si>
  <si>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</si>
  <si>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</si>
  <si>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</si>
  <si>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</si>
  <si>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</si>
  <si>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</si>
  <si>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</si>
  <si>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</si>
  <si>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</si>
  <si>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</si>
  <si>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</si>
  <si>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</si>
  <si>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</si>
  <si>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</si>
  <si>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</si>
  <si>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</si>
  <si>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</si>
  <si>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</si>
  <si>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</si>
  <si>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</si>
  <si>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</si>
  <si>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</si>
  <si>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</si>
  <si>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</si>
  <si>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</si>
  <si>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</si>
  <si>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</si>
  <si>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</si>
  <si>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</si>
  <si>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</si>
  <si>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</si>
  <si>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</si>
  <si>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</si>
  <si>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</si>
  <si>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</si>
  <si>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</si>
  <si>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</si>
  <si>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</si>
  <si>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</si>
  <si>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</si>
  <si>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</si>
  <si>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</si>
  <si>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</si>
  <si>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</si>
  <si>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</si>
  <si>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</si>
  <si>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</si>
  <si>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</si>
  <si>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</si>
  <si>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</si>
  <si>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</si>
  <si>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</si>
  <si>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</si>
  <si>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</si>
  <si>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</si>
  <si>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</si>
  <si>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</si>
  <si>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</si>
  <si>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</si>
  <si>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</si>
  <si>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</si>
  <si>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</si>
  <si>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</si>
  <si>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</si>
  <si>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</si>
  <si>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</si>
  <si>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</si>
  <si>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</si>
  <si>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</si>
  <si>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</si>
  <si>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</si>
  <si>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</si>
  <si>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</si>
  <si>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</si>
  <si>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</si>
  <si>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</si>
  <si>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</si>
  <si>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</si>
  <si>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</si>
  <si>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</si>
  <si>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</si>
  <si>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</si>
  <si>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</si>
  <si>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</si>
  <si>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</si>
  <si>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</si>
  <si>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</si>
  <si>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</si>
  <si>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</si>
  <si>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</si>
  <si>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</si>
  <si>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</si>
  <si>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</si>
  <si>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</si>
  <si>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</si>
  <si>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</si>
  <si>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</si>
  <si>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</si>
  <si>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</si>
  <si>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</si>
  <si>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</si>
  <si>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</si>
  <si>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</si>
  <si>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</si>
  <si>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</si>
  <si>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</si>
  <si>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</si>
  <si>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</si>
  <si>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</si>
  <si>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</si>
  <si>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</si>
  <si>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</si>
  <si>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</si>
  <si>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</si>
  <si>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</si>
  <si>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</si>
  <si>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</si>
  <si>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</si>
  <si>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</si>
  <si>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</si>
  <si>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</si>
  <si>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</si>
  <si>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</si>
  <si>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</si>
  <si>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</si>
  <si>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</si>
  <si>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</si>
  <si>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</si>
  <si>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</si>
  <si>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</si>
  <si>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</si>
  <si>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</si>
  <si>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</si>
  <si>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</si>
  <si>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</si>
  <si>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</si>
  <si>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</si>
  <si>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</si>
  <si>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</si>
  <si>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</si>
  <si>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</si>
  <si>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</si>
  <si>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</si>
  <si>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</si>
  <si>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</si>
  <si>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</si>
  <si>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</si>
  <si>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</si>
  <si>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</si>
  <si>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</si>
  <si>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</si>
  <si>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</si>
  <si>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</si>
  <si>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</si>
  <si>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</si>
  <si>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</si>
  <si>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</si>
  <si>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</si>
  <si>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</si>
  <si>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</si>
  <si>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</si>
  <si>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</si>
  <si>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</si>
  <si>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</si>
  <si>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</si>
  <si>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</si>
  <si>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</si>
  <si>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</si>
  <si>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</si>
  <si>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</si>
  <si>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</si>
  <si>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</si>
  <si>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</si>
  <si>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</si>
  <si>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</si>
  <si>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</si>
  <si>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</si>
  <si>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</si>
  <si>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</si>
  <si>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</si>
  <si>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</si>
  <si>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</si>
  <si>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</si>
  <si>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</si>
  <si>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</si>
  <si>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</si>
  <si>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</si>
  <si>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</si>
  <si>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</si>
  <si>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</si>
  <si>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</si>
  <si>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</si>
  <si>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</si>
  <si>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</si>
  <si>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</si>
  <si>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</si>
  <si>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</si>
  <si>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</si>
  <si>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</si>
  <si>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</si>
  <si>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</si>
  <si>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</si>
  <si>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</si>
  <si>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</si>
  <si>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</si>
  <si>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</si>
  <si>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</si>
  <si>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</si>
  <si>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</si>
  <si>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</si>
  <si>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</si>
  <si>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</si>
  <si>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</si>
  <si>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</si>
  <si>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</si>
  <si>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</si>
  <si>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</si>
  <si>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</si>
  <si>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</si>
  <si>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</si>
  <si>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</si>
  <si>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</si>
  <si>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</si>
  <si>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</si>
  <si>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</si>
  <si>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</si>
  <si>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</si>
  <si>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</si>
  <si>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</si>
  <si>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</si>
  <si>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</si>
  <si>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</si>
  <si>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</si>
  <si>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</si>
  <si>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</si>
  <si>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</si>
  <si>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</si>
  <si>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</si>
  <si>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</si>
  <si>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</si>
  <si>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</si>
  <si>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</si>
  <si>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</si>
  <si>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</si>
  <si>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</si>
  <si>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</si>
  <si>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</si>
  <si>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</si>
  <si>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</si>
  <si>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</si>
  <si>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</si>
  <si>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</si>
  <si>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</si>
  <si>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</si>
  <si>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</si>
  <si>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</si>
  <si>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</si>
  <si>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</si>
  <si>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</si>
  <si>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</si>
  <si>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</si>
  <si>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</si>
  <si>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</si>
  <si>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</si>
  <si>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</si>
  <si>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</si>
  <si>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</si>
  <si>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</si>
  <si>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</si>
  <si>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</si>
  <si>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</si>
  <si>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</si>
  <si>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</si>
  <si>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</si>
  <si>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</si>
  <si>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</si>
  <si>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</si>
  <si>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</si>
  <si>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</si>
  <si>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</si>
  <si>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</si>
  <si>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</si>
  <si>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</si>
  <si>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</si>
  <si>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</si>
  <si>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</si>
  <si>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</si>
  <si>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</si>
  <si>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</si>
  <si>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</si>
  <si>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</si>
  <si>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</si>
  <si>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</si>
  <si>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</si>
  <si>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</si>
  <si>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</si>
  <si>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</si>
  <si>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</si>
  <si>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</si>
  <si>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</si>
  <si>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</si>
  <si>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</si>
  <si>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</si>
  <si>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</si>
  <si>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</si>
  <si>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</si>
  <si>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</si>
  <si>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</si>
  <si>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</si>
  <si>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</si>
  <si>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</si>
  <si>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</si>
  <si>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</si>
  <si>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</si>
  <si>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</si>
  <si>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</si>
  <si>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</si>
  <si>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</si>
  <si>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</si>
  <si>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</si>
  <si>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</si>
  <si>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</si>
  <si>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</si>
  <si>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</si>
  <si>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</si>
  <si>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</si>
  <si>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</si>
  <si>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</si>
  <si>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</si>
  <si>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</si>
  <si>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</si>
  <si>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</si>
  <si>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</si>
  <si>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</si>
  <si>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</si>
  <si>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</si>
  <si>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</si>
  <si>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</si>
  <si>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</si>
  <si>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</si>
  <si>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</si>
  <si>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</si>
  <si>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</si>
  <si>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</si>
  <si>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</si>
  <si>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</si>
  <si>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</si>
  <si>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</si>
  <si>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</si>
  <si>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</si>
  <si>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</si>
  <si>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</si>
  <si>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</si>
  <si>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</si>
  <si>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</si>
  <si>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</si>
  <si>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</si>
  <si>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</si>
  <si>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</si>
  <si>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</si>
  <si>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</si>
  <si>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</si>
  <si>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</si>
  <si>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</si>
  <si>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</si>
  <si>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</si>
  <si>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</si>
  <si>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</si>
  <si>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</si>
  <si>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</si>
  <si>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</si>
  <si>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</si>
  <si>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</si>
  <si>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</si>
  <si>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</si>
  <si>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</si>
  <si>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</si>
  <si>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</si>
  <si>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</si>
  <si>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</si>
  <si>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</si>
  <si>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</si>
  <si>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</si>
  <si>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</si>
  <si>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</si>
  <si>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</si>
  <si>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</si>
  <si>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</si>
  <si>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</si>
  <si>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</si>
  <si>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</si>
  <si>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</si>
  <si>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</si>
  <si>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</si>
  <si>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</si>
  <si>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</si>
  <si>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</si>
  <si>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</si>
  <si>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</si>
  <si>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</si>
  <si>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</si>
  <si>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</si>
  <si>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</si>
  <si>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</si>
  <si>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</si>
  <si>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</si>
  <si>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</si>
  <si>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</si>
  <si>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</si>
  <si>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</si>
  <si>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</si>
  <si>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</si>
  <si>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</si>
  <si>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</si>
  <si>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</si>
  <si>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</si>
  <si>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</si>
  <si>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</si>
  <si>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</si>
  <si>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</si>
  <si>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</si>
  <si>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</si>
  <si>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</si>
  <si>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</si>
  <si>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</si>
  <si>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</si>
  <si>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</si>
  <si>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</si>
  <si>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</si>
  <si>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</si>
  <si>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</si>
  <si>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</si>
  <si>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</si>
  <si>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</si>
  <si>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</si>
  <si>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</si>
  <si>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</si>
  <si>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</si>
  <si>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</si>
  <si>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</si>
  <si>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</si>
  <si>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</si>
  <si>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</si>
  <si>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</si>
  <si>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</si>
  <si>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</si>
  <si>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</si>
  <si>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</si>
  <si>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</si>
  <si>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</si>
  <si>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</si>
  <si>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</si>
  <si>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</si>
  <si>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</si>
  <si>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</si>
  <si>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</si>
  <si>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</si>
  <si>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</si>
  <si>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</si>
  <si>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</si>
  <si>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</si>
  <si>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</si>
  <si>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</si>
  <si>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</si>
  <si>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</si>
  <si>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</si>
  <si>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</si>
  <si>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</si>
  <si>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</si>
  <si>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</si>
  <si>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</si>
  <si>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</si>
  <si>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</si>
  <si>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</si>
  <si>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</si>
  <si>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</si>
  <si>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</si>
  <si>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</si>
  <si>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</si>
  <si>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</si>
  <si>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</si>
  <si>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</si>
  <si>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</si>
  <si>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</si>
  <si>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</si>
  <si>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</si>
  <si>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</si>
  <si>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</si>
  <si>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</si>
  <si>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</si>
  <si>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</si>
  <si>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</si>
  <si>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</si>
  <si>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</si>
  <si>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</si>
  <si>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</si>
  <si>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</si>
  <si>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</si>
  <si>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</si>
  <si>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</si>
  <si>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</si>
  <si>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</si>
  <si>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</si>
  <si>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</si>
  <si>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</si>
  <si>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</si>
  <si>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</si>
  <si>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</si>
  <si>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</si>
  <si>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</si>
  <si>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</si>
  <si>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</si>
  <si>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</si>
  <si>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</si>
  <si>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</si>
  <si>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</si>
  <si>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</si>
  <si>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</si>
  <si>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</si>
  <si>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</si>
  <si>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</si>
  <si>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</si>
  <si>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</si>
  <si>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</si>
  <si>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</si>
  <si>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</si>
  <si>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</si>
  <si>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</si>
  <si>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</si>
  <si>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</si>
  <si>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</si>
  <si>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</si>
  <si>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</si>
  <si>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</si>
  <si>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</si>
  <si>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</si>
  <si>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</si>
  <si>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</si>
  <si>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</si>
  <si>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</si>
  <si>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</si>
  <si>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</si>
  <si>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</si>
  <si>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</si>
  <si>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</si>
  <si>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</si>
  <si>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</si>
  <si>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</si>
  <si>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</si>
  <si>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</si>
  <si>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</si>
  <si>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</si>
  <si>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</si>
  <si>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</si>
  <si>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</si>
  <si>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</si>
  <si>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</si>
  <si>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</si>
  <si>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</si>
  <si>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</si>
  <si>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</si>
  <si>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</si>
  <si>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</si>
  <si>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</si>
  <si>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</si>
  <si>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</si>
  <si>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</si>
  <si>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</si>
  <si>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</si>
  <si>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</si>
  <si>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</si>
  <si>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</si>
  <si>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</si>
  <si>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</si>
  <si>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</si>
  <si>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</si>
  <si>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</si>
  <si>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</si>
  <si>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</si>
  <si>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</si>
  <si>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</si>
  <si>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</si>
  <si>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</si>
  <si>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</si>
  <si>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</si>
  <si>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</si>
  <si>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</si>
  <si>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</si>
  <si>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</si>
  <si>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</si>
  <si>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</si>
  <si>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</si>
  <si>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</si>
  <si>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</si>
  <si>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</si>
  <si>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</si>
  <si>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</si>
  <si>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</si>
  <si>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</si>
  <si>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</si>
  <si>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</si>
  <si>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</si>
  <si>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</si>
  <si>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</si>
  <si>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</si>
  <si>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</si>
  <si>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</si>
  <si>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</si>
  <si>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</si>
  <si>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</si>
  <si>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</si>
  <si>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</si>
  <si>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</si>
  <si>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</si>
  <si>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</si>
  <si>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</si>
  <si>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</si>
  <si>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</si>
  <si>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</si>
  <si>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</si>
  <si>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</si>
  <si>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</si>
  <si>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</si>
  <si>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</si>
  <si>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</si>
  <si>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</si>
  <si>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</si>
  <si>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</si>
  <si>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</si>
  <si>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</si>
  <si>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</si>
  <si>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</si>
  <si>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</si>
  <si>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</si>
  <si>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</si>
  <si>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</si>
  <si>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</si>
  <si>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</si>
  <si>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</si>
  <si>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</si>
  <si>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</si>
  <si>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</si>
  <si>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</si>
  <si>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</si>
  <si>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</si>
  <si>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</si>
  <si>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</si>
  <si>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</si>
  <si>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</si>
  <si>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</si>
  <si>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</si>
  <si>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</si>
  <si>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</si>
  <si>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</si>
  <si>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</si>
  <si>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</si>
  <si>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</si>
  <si>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</si>
  <si>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</si>
  <si>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</si>
  <si>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</si>
  <si>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</si>
  <si>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</si>
  <si>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</si>
  <si>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</si>
  <si>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</si>
  <si>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</si>
  <si>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</si>
  <si>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</si>
  <si>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</si>
  <si>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</si>
  <si>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</si>
  <si>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</si>
  <si>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</si>
  <si>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</si>
  <si>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</si>
  <si>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</si>
  <si>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</si>
  <si>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</si>
  <si>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</si>
  <si>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</si>
  <si>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</si>
  <si>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</si>
  <si>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</si>
  <si>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</si>
  <si>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</si>
  <si>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</si>
  <si>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</si>
  <si>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</si>
  <si>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</si>
  <si>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</si>
  <si>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</si>
  <si>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</si>
  <si>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</si>
  <si>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</si>
  <si>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</si>
  <si>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</si>
  <si>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</si>
  <si>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</si>
  <si>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</si>
  <si>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</si>
  <si>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</si>
  <si>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</si>
  <si>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</si>
  <si>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</si>
  <si>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</si>
  <si>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</si>
  <si>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</si>
  <si>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</si>
  <si>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</si>
  <si>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</si>
  <si>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</si>
  <si>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</si>
  <si>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</si>
  <si>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</si>
  <si>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</si>
  <si>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</si>
  <si>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</si>
  <si>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</si>
  <si>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</si>
  <si>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</si>
  <si>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</si>
  <si>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</si>
  <si>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</si>
  <si>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</si>
  <si>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</si>
  <si>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</si>
  <si>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</si>
  <si>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</si>
  <si>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</si>
  <si>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</si>
  <si>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</si>
  <si>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</si>
  <si>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</si>
  <si>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</si>
  <si>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</si>
  <si>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</si>
  <si>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</si>
  <si>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</si>
  <si>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</si>
  <si>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</si>
  <si>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</si>
  <si>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</si>
  <si>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</si>
  <si>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</si>
  <si>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</si>
  <si>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</si>
  <si>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</si>
  <si>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</si>
  <si>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</si>
  <si>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</si>
  <si>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</si>
  <si>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</si>
  <si>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</si>
  <si>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</si>
  <si>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</si>
  <si>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</si>
  <si>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</si>
  <si>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</si>
  <si>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</si>
  <si>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</si>
  <si>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</si>
  <si>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</si>
  <si>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</si>
  <si>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</si>
  <si>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</si>
  <si>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</si>
  <si>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</si>
  <si>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</si>
  <si>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</si>
  <si>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</si>
  <si>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</si>
  <si>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</si>
  <si>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</si>
  <si>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</si>
  <si>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</si>
  <si>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</si>
  <si>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</si>
  <si>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</si>
  <si>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</si>
  <si>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</si>
  <si>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</si>
  <si>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</si>
  <si>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</si>
  <si>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</si>
  <si>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</si>
  <si>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</si>
  <si>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</si>
  <si>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</si>
  <si>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</si>
  <si>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</si>
  <si>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</si>
  <si>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</si>
  <si>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</si>
  <si>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</si>
  <si>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</si>
  <si>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</si>
  <si>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</si>
  <si>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</si>
  <si>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</si>
  <si>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</si>
  <si>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</si>
  <si>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</si>
  <si>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</si>
  <si>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</si>
  <si>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</si>
  <si>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</si>
  <si>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</si>
  <si>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</si>
  <si>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</si>
  <si>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</si>
  <si>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</si>
  <si>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</si>
  <si>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</si>
  <si>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</si>
  <si>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</si>
  <si>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</si>
  <si>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</si>
  <si>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</si>
  <si>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</si>
  <si>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</si>
  <si>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</si>
  <si>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</si>
  <si>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</si>
  <si>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</si>
  <si>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</si>
  <si>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</si>
  <si>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</si>
  <si>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</si>
  <si>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</si>
  <si>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</si>
  <si>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</si>
  <si>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</si>
  <si>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</si>
  <si>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</si>
  <si>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</si>
  <si>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</si>
  <si>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</si>
  <si>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</si>
  <si>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</si>
  <si>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</si>
  <si>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</si>
  <si>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</si>
  <si>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</si>
  <si>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</si>
  <si>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</si>
  <si>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</si>
  <si>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</si>
  <si>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</si>
  <si>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</si>
  <si>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</si>
  <si>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</si>
  <si>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</si>
  <si>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</si>
  <si>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</si>
  <si>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</si>
  <si>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</si>
  <si>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</si>
  <si>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</si>
  <si>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</si>
  <si>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</si>
  <si>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</si>
  <si>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</si>
  <si>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</si>
  <si>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</si>
  <si>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</si>
  <si>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</si>
  <si>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</si>
  <si>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</si>
  <si>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</si>
  <si>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</si>
  <si>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</si>
  <si>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</si>
  <si>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</si>
  <si>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</si>
  <si>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</si>
  <si>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</si>
  <si>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</si>
  <si>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</si>
  <si>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</si>
  <si>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</si>
  <si>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</si>
  <si>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</si>
  <si>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</si>
  <si>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</si>
  <si>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</si>
  <si>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</si>
  <si>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</si>
  <si>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</si>
  <si>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</si>
  <si>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</si>
  <si>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</si>
  <si>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</si>
  <si>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</si>
  <si>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</si>
  <si>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</si>
  <si>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</si>
  <si>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</si>
  <si>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</si>
  <si>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</si>
  <si>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</si>
  <si>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</si>
  <si>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</si>
  <si>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</si>
  <si>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</si>
  <si>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</si>
  <si>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</si>
  <si>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</si>
  <si>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</si>
  <si>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</si>
  <si>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</si>
  <si>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</si>
  <si>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</si>
  <si>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</si>
  <si>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</si>
  <si>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</si>
  <si>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</si>
  <si>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</si>
  <si>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</si>
  <si>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</si>
  <si>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</si>
  <si>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</si>
  <si>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</si>
  <si>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</si>
  <si>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</si>
  <si>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</si>
  <si>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</si>
  <si>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</si>
  <si>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</si>
  <si>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</si>
  <si>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</si>
  <si>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</si>
  <si>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</si>
  <si>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</si>
  <si>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</si>
  <si>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</si>
  <si>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</si>
  <si>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</si>
  <si>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</si>
  <si>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</si>
  <si>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</si>
  <si>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</si>
  <si>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</si>
  <si>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</si>
  <si>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</si>
  <si>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</si>
  <si>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</si>
  <si>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</si>
  <si>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</si>
  <si>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</si>
  <si>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</si>
  <si>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</si>
  <si>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</si>
  <si>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</si>
  <si>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</si>
  <si>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</si>
  <si>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</si>
  <si>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</si>
  <si>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</si>
  <si>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</si>
  <si>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</si>
  <si>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</si>
  <si>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</si>
  <si>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</si>
  <si>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</si>
  <si>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</si>
  <si>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</si>
  <si>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</si>
  <si>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</si>
  <si>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</si>
  <si>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</si>
  <si>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</si>
  <si>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</si>
  <si>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</si>
  <si>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</si>
  <si>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</si>
  <si>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</si>
  <si>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</si>
  <si>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</si>
  <si>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</si>
  <si>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</si>
  <si>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</si>
  <si>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</si>
  <si>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</si>
  <si>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</si>
  <si>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</si>
  <si>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</si>
  <si>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</si>
  <si>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</si>
  <si>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</si>
  <si>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</si>
  <si>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</si>
  <si>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</si>
  <si>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</si>
  <si>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</si>
  <si>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</si>
  <si>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</si>
  <si>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</si>
  <si>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</si>
  <si>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</si>
  <si>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</si>
  <si>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</si>
  <si>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</si>
  <si>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</si>
  <si>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</si>
  <si>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</si>
  <si>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</si>
  <si>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</si>
  <si>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</si>
  <si>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</si>
  <si>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</si>
  <si>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</si>
  <si>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</si>
  <si>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</si>
  <si>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</si>
  <si>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</si>
  <si>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</si>
  <si>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</si>
  <si>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</si>
  <si>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</si>
  <si>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</si>
  <si>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</si>
  <si>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</si>
  <si>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</si>
  <si>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</si>
  <si>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</si>
  <si>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</si>
  <si>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</si>
  <si>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</si>
  <si>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</si>
  <si>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</si>
  <si>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</si>
  <si>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</si>
  <si>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</si>
  <si>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</si>
  <si>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</si>
  <si>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</si>
  <si>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</si>
  <si>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</si>
  <si>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</si>
  <si>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</si>
  <si>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</si>
  <si>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</si>
  <si>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</si>
  <si>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</si>
  <si>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</si>
  <si>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</si>
  <si>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</si>
  <si>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</si>
  <si>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</si>
  <si>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</si>
  <si>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</si>
  <si>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</si>
  <si>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</si>
  <si>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</si>
  <si>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</si>
  <si>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</si>
  <si>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</si>
  <si>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</si>
  <si>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</si>
  <si>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</si>
  <si>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</si>
  <si>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</si>
  <si>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</si>
  <si>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</si>
  <si>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</si>
  <si>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</si>
  <si>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</si>
  <si>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</si>
  <si>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</si>
  <si>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</si>
  <si>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</si>
  <si>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</si>
  <si>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</si>
  <si>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</si>
  <si>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</si>
  <si>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</si>
  <si>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</si>
  <si>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</si>
  <si>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</si>
  <si>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</si>
  <si>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</si>
  <si>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</si>
  <si>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</si>
  <si>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</si>
  <si>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</si>
  <si>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</si>
  <si>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</si>
  <si>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</si>
  <si>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</si>
  <si>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</si>
  <si>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</si>
  <si>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</si>
  <si>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</si>
  <si>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</si>
  <si>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</si>
  <si>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</si>
  <si>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</si>
  <si>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</si>
  <si>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</si>
  <si>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</si>
  <si>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</si>
  <si>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</si>
  <si>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</si>
  <si>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</si>
  <si>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</si>
  <si>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</si>
  <si>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</si>
  <si>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</si>
  <si>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</si>
  <si>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</si>
  <si>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</si>
  <si>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</si>
  <si>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</si>
  <si>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</si>
  <si>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</si>
  <si>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</si>
  <si>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</si>
  <si>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</si>
  <si>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</si>
  <si>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</si>
  <si>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</si>
  <si>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</si>
  <si>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</si>
  <si>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</si>
  <si>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</si>
  <si>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</si>
  <si>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</si>
  <si>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</si>
  <si>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</si>
  <si>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</si>
  <si>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</si>
  <si>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</si>
  <si>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</si>
  <si>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</si>
  <si>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</si>
  <si>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</si>
  <si>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</si>
  <si>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</si>
  <si>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</si>
  <si>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</si>
  <si>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</si>
  <si>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</si>
  <si>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</si>
  <si>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</si>
  <si>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</si>
  <si>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</si>
  <si>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</si>
  <si>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</si>
  <si>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</si>
  <si>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</si>
  <si>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</si>
  <si>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</si>
  <si>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</si>
  <si>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</si>
  <si>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</si>
  <si>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</si>
  <si>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</si>
  <si>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</si>
  <si>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</si>
  <si>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</si>
  <si>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</si>
  <si>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</si>
  <si>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</si>
  <si>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</si>
  <si>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</si>
  <si>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</si>
  <si>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</si>
  <si>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</si>
  <si>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</si>
  <si>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</si>
  <si>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</si>
  <si>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</si>
  <si>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</si>
  <si>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</si>
  <si>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</si>
  <si>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</si>
  <si>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</si>
  <si>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</si>
  <si>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</si>
  <si>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</si>
  <si>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</si>
  <si>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</si>
  <si>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</si>
  <si>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</si>
  <si>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</si>
  <si>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</si>
  <si>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</si>
  <si>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</si>
  <si>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</si>
  <si>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</si>
  <si>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</si>
  <si>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</si>
  <si>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</si>
  <si>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</si>
  <si>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</si>
  <si>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</si>
  <si>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</si>
  <si>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</si>
  <si>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</si>
  <si>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</si>
  <si>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</si>
  <si>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</si>
  <si>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</si>
  <si>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</si>
  <si>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</si>
  <si>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</si>
  <si>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</si>
  <si>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</si>
  <si>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</si>
  <si>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</si>
  <si>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</si>
  <si>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</si>
  <si>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</si>
  <si>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</si>
  <si>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</si>
  <si>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</si>
  <si>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</si>
  <si>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</si>
  <si>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</si>
  <si>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</si>
  <si>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</si>
  <si>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</si>
  <si>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</si>
  <si>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</si>
  <si>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</si>
  <si>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</si>
  <si>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</si>
  <si>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</si>
  <si>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</si>
  <si>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</si>
  <si>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</si>
  <si>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</si>
  <si>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</si>
  <si>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</si>
  <si>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</si>
  <si>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</si>
  <si>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</si>
  <si>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</si>
  <si>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</si>
  <si>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</si>
  <si>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</si>
  <si>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</si>
  <si>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</si>
  <si>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</si>
  <si>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</si>
  <si>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</si>
  <si>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</si>
  <si>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</si>
  <si>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</si>
  <si>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</si>
  <si>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</si>
  <si>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</si>
  <si>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</si>
  <si>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</si>
  <si>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</si>
  <si>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</si>
  <si>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</si>
  <si>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</si>
  <si>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</si>
  <si>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</si>
  <si>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</si>
  <si>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</si>
  <si>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</si>
  <si>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</si>
  <si>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</si>
  <si>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</si>
  <si>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</si>
  <si>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</si>
  <si>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</si>
  <si>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</si>
  <si>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</si>
  <si>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</si>
  <si>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</si>
  <si>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</si>
  <si>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</si>
  <si>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</si>
  <si>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</si>
  <si>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</si>
  <si>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</si>
  <si>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</si>
  <si>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</si>
  <si>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</si>
  <si>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</si>
  <si>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</si>
  <si>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</si>
  <si>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</si>
  <si>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</si>
  <si>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</si>
  <si>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</si>
  <si>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</si>
  <si>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</si>
  <si>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</si>
  <si>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</si>
  <si>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</si>
  <si>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</si>
  <si>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</si>
  <si>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</si>
  <si>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</si>
  <si>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</si>
  <si>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</si>
  <si>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</si>
  <si>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</si>
  <si>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</si>
  <si>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</si>
  <si>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</si>
  <si>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</si>
  <si>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</si>
  <si>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</si>
  <si>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</si>
  <si>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</si>
  <si>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</si>
  <si>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</si>
  <si>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</si>
  <si>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</si>
  <si>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</si>
  <si>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</si>
  <si>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</si>
  <si>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</si>
  <si>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</si>
  <si>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</si>
  <si>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</si>
  <si>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</si>
  <si>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</si>
  <si>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</si>
  <si>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</si>
  <si>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</si>
  <si>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</si>
  <si>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</si>
  <si>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</si>
  <si>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</si>
  <si>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</si>
  <si>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</si>
  <si>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</si>
  <si>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</si>
  <si>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</si>
  <si>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</si>
  <si>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</si>
  <si>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</si>
  <si>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</si>
  <si>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</si>
  <si>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</si>
  <si>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</si>
  <si>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</si>
  <si>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</si>
  <si>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</si>
  <si>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</si>
  <si>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</si>
  <si>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</si>
  <si>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</si>
  <si>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</si>
  <si>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</si>
  <si>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</si>
  <si>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</si>
  <si>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</si>
  <si>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</si>
  <si>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</si>
  <si>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</si>
  <si>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</si>
  <si>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</si>
  <si>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</si>
  <si>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</si>
  <si>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</si>
  <si>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</si>
  <si>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</si>
  <si>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</si>
  <si>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</si>
  <si>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</si>
  <si>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</si>
  <si>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</si>
  <si>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</si>
  <si>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</si>
  <si>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</si>
  <si>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</si>
  <si>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</si>
  <si>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</si>
  <si>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</si>
  <si>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</si>
  <si>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</si>
  <si>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</si>
  <si>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</si>
  <si>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</si>
  <si>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</si>
  <si>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</si>
  <si>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</si>
  <si>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</si>
  <si>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</si>
  <si>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</si>
  <si>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</si>
  <si>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</si>
  <si>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</si>
  <si>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</si>
  <si>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</si>
  <si>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</si>
  <si>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</si>
  <si>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</si>
  <si>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</si>
  <si>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</si>
  <si>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</si>
  <si>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</si>
  <si>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</si>
  <si>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</si>
  <si>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</si>
  <si>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</si>
  <si>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</si>
  <si>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</si>
  <si>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</si>
  <si>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</si>
  <si>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</si>
  <si>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</si>
  <si>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</si>
  <si>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</si>
  <si>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</si>
  <si>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</si>
  <si>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</si>
  <si>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</si>
  <si>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</si>
  <si>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</si>
  <si>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</si>
  <si>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</si>
  <si>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</si>
  <si>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</si>
  <si>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</si>
  <si>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</si>
  <si>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</si>
  <si>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</si>
  <si>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</si>
  <si>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</si>
  <si>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</si>
  <si>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</si>
  <si>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</si>
  <si>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</si>
  <si>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</si>
  <si>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</si>
  <si>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</si>
  <si>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</si>
  <si>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</si>
  <si>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</si>
  <si>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</si>
  <si>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</si>
  <si>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</si>
  <si>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</si>
  <si>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</si>
  <si>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</si>
  <si>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</si>
  <si>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</si>
  <si>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</si>
  <si>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</si>
  <si>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</si>
  <si>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</si>
  <si>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</si>
  <si>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</si>
  <si>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</si>
  <si>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</si>
  <si>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</si>
  <si>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</si>
  <si>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</si>
  <si>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</si>
  <si>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</si>
  <si>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</si>
  <si>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</si>
  <si>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</si>
  <si>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</si>
  <si>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</si>
  <si>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</si>
  <si>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</si>
  <si>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</si>
  <si>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</si>
  <si>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</si>
  <si>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</si>
  <si>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</si>
  <si>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</si>
  <si>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</si>
  <si>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</si>
  <si>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</si>
  <si>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</si>
  <si>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</si>
  <si>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</si>
  <si>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</si>
  <si>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</si>
  <si>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</si>
  <si>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</si>
  <si>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</si>
  <si>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</si>
  <si>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</si>
  <si>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</si>
  <si>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</si>
  <si>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</si>
  <si>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</si>
  <si>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</si>
  <si>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</si>
  <si>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</si>
  <si>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</si>
  <si>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</si>
  <si>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</si>
  <si>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</si>
  <si>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</si>
  <si>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</si>
  <si>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</si>
  <si>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</si>
  <si>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</si>
  <si>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</si>
  <si>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</si>
  <si>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</si>
  <si>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</si>
  <si>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</si>
  <si>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</si>
  <si>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</si>
  <si>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</si>
  <si>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</si>
  <si>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</si>
  <si>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</si>
  <si>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</si>
  <si>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</si>
  <si>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</si>
  <si>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</si>
  <si>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</si>
  <si>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</si>
  <si>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</si>
  <si>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</si>
  <si>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</si>
  <si>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</si>
  <si>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</si>
  <si>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</si>
  <si>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</si>
  <si>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</si>
  <si>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</si>
  <si>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</si>
  <si>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</si>
  <si>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</si>
  <si>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</si>
  <si>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</si>
  <si>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</si>
  <si>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</si>
  <si>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</si>
  <si>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</si>
  <si>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</si>
  <si>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</si>
  <si>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</si>
  <si>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</si>
  <si>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</si>
  <si>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</si>
  <si>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</si>
  <si>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</si>
  <si>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</si>
  <si>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</si>
  <si>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</si>
  <si>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</si>
  <si>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</si>
  <si>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</si>
  <si>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</si>
  <si>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</si>
  <si>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</si>
  <si>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</si>
  <si>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</si>
  <si>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</si>
  <si>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</si>
  <si>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</si>
  <si>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</si>
  <si>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</si>
  <si>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</si>
  <si>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</si>
  <si>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</si>
  <si>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</si>
  <si>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</si>
  <si>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</si>
  <si>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</si>
  <si>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</si>
  <si>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</si>
  <si>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</si>
  <si>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</si>
  <si>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</si>
  <si>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</si>
  <si>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</si>
  <si>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</si>
  <si>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</si>
  <si>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</si>
  <si>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</si>
  <si>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</si>
  <si>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</si>
  <si>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</si>
  <si>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</si>
  <si>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</si>
  <si>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</si>
  <si>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</si>
  <si>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</si>
  <si>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</si>
  <si>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</si>
  <si>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</si>
  <si>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</si>
  <si>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</si>
  <si>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</si>
  <si>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</si>
  <si>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</si>
  <si>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</si>
  <si>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</si>
  <si>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</si>
  <si>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</si>
  <si>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</si>
  <si>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</si>
  <si>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</si>
  <si>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</si>
  <si>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</si>
  <si>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</si>
  <si>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</si>
  <si>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</si>
  <si>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</si>
  <si>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</si>
  <si>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</si>
  <si>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</si>
  <si>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</si>
  <si>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</si>
  <si>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</si>
  <si>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</si>
  <si>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</si>
  <si>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</si>
  <si>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</si>
  <si>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</si>
  <si>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</si>
  <si>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</si>
  <si>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</si>
  <si>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</si>
  <si>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</si>
  <si>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</si>
  <si>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</si>
  <si>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</si>
  <si>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</si>
  <si>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</si>
  <si>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</si>
  <si>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</si>
  <si>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</si>
  <si>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</si>
  <si>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</si>
  <si>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</si>
  <si>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</si>
  <si>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</si>
  <si>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</si>
  <si>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</si>
  <si>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</si>
  <si>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</si>
  <si>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</si>
  <si>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</si>
  <si>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</si>
  <si>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</si>
  <si>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</si>
  <si>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</si>
  <si>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</si>
  <si>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</si>
  <si>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</si>
  <si>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</si>
  <si>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</si>
  <si>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</si>
  <si>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</si>
  <si>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</si>
  <si>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</si>
  <si>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</si>
  <si>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</si>
  <si>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</si>
  <si>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</si>
  <si>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</si>
  <si>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</si>
  <si>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</si>
  <si>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</si>
  <si>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</si>
  <si>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</si>
  <si>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</si>
  <si>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</si>
  <si>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</si>
  <si>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</si>
  <si>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</si>
  <si>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</si>
  <si>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</si>
  <si>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</si>
  <si>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</si>
  <si>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</si>
  <si>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</si>
  <si>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</si>
  <si>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</si>
  <si>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</si>
  <si>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</si>
  <si>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</si>
  <si>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</si>
  <si>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</si>
  <si>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</si>
  <si>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</si>
  <si>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</si>
  <si>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</si>
  <si>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</si>
  <si>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</si>
  <si>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</si>
  <si>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</si>
  <si>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</si>
  <si>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</si>
  <si>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</si>
  <si>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</si>
  <si>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</si>
  <si>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</si>
  <si>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</si>
  <si>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</si>
  <si>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</si>
  <si>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</si>
  <si>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</si>
  <si>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</si>
  <si>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</si>
  <si>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</si>
  <si>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</si>
  <si>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</si>
  <si>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</si>
  <si>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</si>
  <si>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</si>
  <si>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</si>
  <si>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</si>
  <si>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</si>
  <si>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</si>
  <si>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</si>
  <si>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</si>
  <si>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</si>
  <si>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</si>
  <si>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</si>
  <si>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</si>
  <si>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</si>
  <si>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</si>
  <si>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</si>
  <si>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</si>
  <si>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</si>
  <si>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</si>
  <si>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</si>
  <si>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</si>
  <si>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</si>
  <si>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</si>
  <si>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</si>
  <si>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</si>
  <si>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</si>
  <si>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</si>
  <si>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</si>
  <si>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</si>
  <si>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</si>
  <si>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</si>
  <si>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</si>
  <si>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</si>
  <si>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</si>
  <si>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</si>
  <si>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</si>
  <si>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</si>
  <si>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</si>
  <si>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</si>
  <si>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</si>
  <si>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</si>
  <si>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</si>
  <si>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</si>
  <si>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</si>
  <si>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</si>
  <si>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</si>
  <si>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</si>
  <si>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</si>
  <si>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</si>
  <si>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</si>
  <si>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</si>
  <si>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</si>
  <si>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</si>
  <si>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</si>
  <si>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</si>
  <si>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</si>
  <si>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</si>
  <si>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</si>
  <si>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</si>
  <si>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</si>
  <si>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</si>
  <si>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</si>
  <si>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</si>
  <si>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</si>
  <si>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</si>
  <si>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</si>
  <si>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</si>
  <si>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</si>
  <si>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</si>
  <si>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</si>
  <si>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</si>
  <si>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</si>
  <si>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</si>
  <si>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</si>
  <si>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</si>
  <si>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</si>
  <si>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</si>
  <si>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</si>
  <si>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</si>
  <si>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</si>
  <si>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</si>
  <si>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</si>
  <si>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</si>
  <si>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</si>
  <si>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</si>
  <si>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</si>
  <si>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</si>
  <si>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</si>
  <si>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</si>
  <si>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</si>
  <si>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</si>
  <si>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</si>
  <si>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</si>
  <si>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</si>
  <si>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</si>
  <si>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</si>
  <si>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</si>
  <si>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</si>
  <si>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</si>
  <si>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</si>
  <si>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</si>
  <si>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</si>
  <si>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</si>
  <si>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</si>
  <si>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</si>
  <si>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</si>
  <si>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</si>
  <si>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</si>
  <si>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</si>
  <si>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</si>
  <si>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</si>
  <si>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</si>
  <si>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</si>
  <si>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</si>
  <si>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</si>
  <si>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</si>
  <si>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</si>
  <si>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</si>
  <si>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</si>
  <si>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</si>
  <si>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</si>
  <si>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</si>
  <si>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</si>
  <si>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</si>
  <si>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</si>
  <si>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</si>
  <si>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</si>
  <si>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</si>
  <si>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</si>
  <si>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</si>
  <si>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</si>
  <si>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</si>
  <si>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</si>
  <si>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</si>
  <si>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</si>
  <si>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</si>
  <si>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</si>
  <si>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</si>
  <si>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</si>
  <si>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</si>
  <si>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</si>
  <si>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</si>
  <si>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</si>
  <si>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</si>
  <si>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</si>
  <si>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</si>
  <si>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</si>
  <si>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</si>
  <si>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</si>
  <si>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</si>
  <si>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</si>
  <si>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</si>
  <si>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</si>
  <si>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</si>
  <si>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</si>
  <si>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</si>
  <si>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</si>
  <si>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</si>
  <si>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</si>
  <si>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</si>
  <si>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</si>
  <si>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</si>
  <si>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</si>
  <si>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</si>
  <si>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</si>
  <si>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</si>
  <si>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</si>
  <si>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</si>
  <si>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</si>
  <si>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</si>
  <si>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</si>
  <si>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</si>
  <si>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</si>
  <si>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</si>
  <si>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</si>
  <si>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</si>
  <si>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</si>
  <si>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</si>
  <si>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</si>
  <si>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</si>
  <si>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</si>
  <si>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</si>
  <si>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</si>
  <si>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</si>
  <si>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</si>
  <si>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</si>
  <si>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</si>
  <si>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</si>
  <si>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</si>
  <si>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</si>
  <si>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</si>
  <si>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</si>
  <si>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</si>
  <si>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</si>
  <si>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</si>
  <si>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</si>
  <si>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</si>
  <si>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</si>
  <si>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</si>
  <si>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</si>
  <si>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</si>
  <si>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</si>
  <si>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</si>
  <si>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</si>
  <si>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</si>
  <si>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</si>
  <si>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</si>
  <si>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</si>
  <si>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</si>
  <si>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</si>
  <si>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</si>
  <si>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</si>
  <si>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</si>
  <si>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</si>
  <si>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</si>
  <si>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</si>
  <si>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</si>
  <si>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</si>
  <si>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</si>
  <si>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</si>
  <si>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</si>
  <si>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</si>
  <si>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</si>
  <si>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</si>
  <si>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</si>
  <si>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</si>
  <si>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</si>
  <si>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</si>
  <si>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</si>
  <si>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</si>
  <si>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</si>
  <si>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</si>
  <si>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</si>
  <si>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</si>
  <si>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</si>
  <si>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</si>
  <si>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</si>
  <si>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</si>
  <si>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</si>
  <si>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</si>
  <si>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</si>
  <si>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</si>
  <si>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</si>
  <si>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</si>
  <si>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</si>
  <si>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</si>
  <si>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</si>
  <si>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</si>
  <si>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</si>
  <si>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</si>
  <si>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</si>
  <si>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</si>
  <si>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</si>
  <si>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</si>
  <si>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</si>
  <si>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</si>
  <si>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</si>
  <si>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</si>
  <si>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</si>
  <si>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</si>
  <si>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</si>
  <si>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</si>
  <si>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</si>
  <si>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</si>
  <si>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</si>
  <si>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</si>
  <si>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</si>
  <si>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</si>
  <si>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</si>
  <si>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</si>
  <si>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</si>
  <si>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</si>
  <si>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</si>
  <si>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</si>
  <si>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</si>
  <si>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</si>
  <si>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</si>
  <si>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</si>
  <si>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</si>
  <si>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</si>
  <si>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</si>
  <si>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</si>
  <si>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</si>
  <si>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</si>
  <si>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</si>
  <si>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</si>
  <si>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</si>
  <si>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</si>
  <si>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</si>
  <si>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</si>
  <si>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</si>
  <si>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</si>
  <si>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</si>
  <si>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</si>
  <si>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</si>
  <si>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</si>
  <si>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</si>
  <si>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</si>
  <si>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</si>
  <si>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</si>
  <si>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</si>
  <si>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</si>
  <si>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</si>
  <si>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</si>
  <si>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</si>
  <si>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</si>
  <si>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</si>
  <si>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</si>
  <si>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</si>
  <si>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</si>
  <si>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</si>
  <si>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</si>
  <si>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</si>
  <si>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</si>
  <si>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</si>
  <si>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</si>
  <si>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</si>
  <si>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</si>
  <si>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</si>
  <si>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</si>
  <si>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</si>
  <si>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</si>
  <si>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</si>
  <si>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</si>
  <si>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</si>
  <si>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</si>
  <si>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</si>
  <si>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</si>
  <si>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</si>
  <si>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</si>
  <si>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</si>
  <si>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</si>
  <si>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</si>
  <si>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</si>
  <si>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</si>
  <si>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</si>
  <si>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</si>
  <si>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</si>
  <si>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</si>
  <si>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</si>
  <si>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</si>
  <si>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</si>
  <si>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</si>
  <si>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</si>
  <si>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</si>
  <si>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</si>
  <si>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</si>
  <si>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</si>
  <si>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</si>
  <si>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</si>
  <si>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</si>
  <si>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</si>
  <si>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</si>
  <si>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</si>
  <si>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</si>
  <si>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</si>
  <si>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</si>
  <si>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</si>
  <si>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</si>
  <si>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</si>
  <si>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</si>
  <si>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</si>
  <si>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</si>
  <si>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</si>
  <si>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</si>
  <si>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</si>
  <si>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</si>
  <si>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</si>
  <si>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</si>
  <si>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</si>
  <si>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</si>
  <si>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</si>
  <si>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</si>
  <si>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</si>
  <si>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</si>
  <si>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</si>
  <si>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</si>
  <si>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</si>
  <si>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</si>
  <si>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</si>
  <si>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</si>
  <si>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</si>
  <si>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</si>
  <si>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</si>
  <si>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</si>
  <si>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</si>
  <si>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</si>
  <si>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</si>
  <si>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</si>
  <si>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</si>
  <si>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</si>
  <si>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</si>
  <si>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</si>
  <si>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</si>
  <si>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</si>
  <si>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</si>
  <si>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</si>
  <si>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</si>
  <si>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</si>
  <si>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</si>
  <si>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</si>
  <si>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</si>
  <si>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</si>
  <si>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</si>
  <si>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</si>
  <si>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</si>
  <si>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</si>
  <si>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</si>
  <si>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</si>
  <si>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</si>
  <si>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</si>
  <si>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</si>
  <si>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</si>
  <si>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</si>
  <si>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</si>
  <si>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</si>
  <si>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</si>
  <si>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</si>
  <si>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</si>
  <si>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</si>
  <si>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</si>
  <si>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</si>
  <si>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</si>
  <si>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</si>
  <si>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</si>
  <si>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</si>
  <si>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</si>
  <si>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</si>
  <si>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</si>
  <si>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</si>
  <si>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</si>
  <si>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</si>
  <si>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</si>
  <si>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</si>
  <si>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</si>
  <si>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</si>
  <si>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</si>
  <si>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</si>
  <si>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</si>
  <si>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</si>
  <si>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</si>
  <si>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</si>
  <si>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</si>
  <si>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</si>
  <si>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</si>
  <si>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</si>
  <si>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</si>
  <si>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</si>
  <si>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</si>
  <si>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</si>
  <si>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</si>
  <si>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</si>
  <si>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</si>
  <si>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</si>
  <si>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</si>
  <si>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</si>
  <si>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</si>
  <si>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</si>
  <si>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</si>
  <si>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</si>
  <si>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</si>
  <si>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</si>
  <si>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</si>
  <si>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</si>
  <si>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</si>
  <si>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</si>
  <si>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</si>
  <si>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</si>
  <si>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</si>
  <si>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</si>
  <si>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</si>
  <si>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</si>
  <si>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</si>
  <si>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</si>
  <si>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</si>
  <si>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</si>
  <si>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</si>
  <si>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</si>
  <si>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</si>
  <si>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</si>
  <si>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</si>
  <si>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</si>
  <si>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</si>
  <si>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</si>
  <si>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</si>
  <si>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</si>
  <si>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</si>
  <si>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</si>
  <si>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</si>
  <si>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</si>
  <si>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</si>
  <si>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</si>
  <si>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</si>
  <si>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</si>
  <si>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</si>
  <si>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</si>
  <si>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</si>
  <si>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</si>
  <si>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</si>
  <si>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</si>
  <si>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</si>
  <si>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</si>
  <si>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</si>
  <si>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</si>
  <si>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</si>
  <si>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</si>
  <si>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</si>
  <si>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</si>
  <si>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</si>
  <si>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</si>
  <si>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</si>
  <si>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</si>
  <si>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</si>
  <si>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</si>
  <si>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</si>
  <si>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</si>
  <si>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</si>
  <si>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</si>
  <si>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</si>
  <si>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</si>
  <si>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</si>
  <si>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</si>
  <si>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</si>
  <si>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</si>
  <si>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</si>
  <si>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</si>
  <si>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</si>
  <si>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</si>
  <si>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</si>
  <si>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</si>
  <si>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</si>
  <si>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</si>
  <si>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</si>
  <si>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</si>
  <si>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</si>
  <si>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</si>
  <si>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</si>
  <si>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</si>
  <si>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</si>
  <si>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</si>
  <si>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</si>
  <si>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</si>
  <si>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</si>
  <si>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</si>
  <si>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</si>
  <si>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</si>
  <si>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</si>
  <si>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</si>
  <si>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</si>
  <si>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</si>
  <si>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</si>
  <si>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</si>
  <si>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</si>
  <si>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</si>
  <si>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</si>
  <si>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</si>
  <si>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</si>
  <si>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</si>
  <si>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</si>
  <si>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</si>
  <si>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</si>
  <si>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</si>
  <si>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</si>
  <si>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</si>
  <si>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</si>
  <si>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</si>
  <si>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</si>
  <si>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</si>
  <si>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</si>
  <si>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</si>
  <si>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</si>
  <si>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</si>
  <si>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</si>
  <si>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</si>
  <si>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</si>
  <si>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</si>
  <si>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</si>
  <si>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</si>
  <si>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</si>
  <si>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</si>
  <si>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</si>
  <si>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</si>
  <si>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</si>
  <si>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</si>
  <si>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</si>
  <si>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</si>
  <si>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</si>
  <si>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</si>
  <si>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</si>
  <si>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</si>
  <si>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</si>
  <si>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</si>
  <si>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</si>
  <si>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</si>
  <si>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</si>
  <si>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</si>
  <si>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</si>
  <si>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</si>
  <si>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</si>
  <si>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</si>
  <si>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</si>
  <si>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</si>
  <si>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</si>
  <si>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</si>
  <si>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</si>
  <si>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</si>
  <si>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</si>
  <si>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</si>
  <si>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</si>
  <si>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</si>
  <si>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</si>
  <si>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</si>
  <si>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</si>
  <si>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</si>
  <si>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</si>
  <si>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</si>
  <si>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</si>
  <si>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</si>
  <si>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</si>
  <si>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</si>
  <si>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</si>
  <si>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</si>
  <si>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</si>
  <si>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</si>
  <si>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</si>
  <si>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</si>
  <si>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</si>
  <si>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</si>
  <si>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</si>
  <si>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</si>
  <si>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</si>
  <si>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</si>
  <si>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</si>
  <si>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</si>
  <si>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</si>
  <si>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</si>
  <si>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</si>
  <si>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</si>
  <si>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</si>
  <si>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</si>
  <si>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</si>
  <si>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</si>
  <si>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</si>
  <si>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</si>
  <si>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</si>
  <si>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</si>
  <si>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</si>
  <si>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</si>
  <si>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</si>
  <si>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</si>
  <si>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</si>
  <si>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</si>
  <si>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</si>
  <si>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</si>
  <si>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</si>
  <si>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</si>
  <si>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</si>
  <si>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</si>
  <si>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</si>
  <si>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</si>
  <si>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</si>
  <si>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</si>
  <si>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</si>
  <si>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</si>
  <si>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</si>
  <si>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</si>
  <si>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</si>
  <si>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</si>
  <si>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</si>
  <si>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</si>
  <si>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</si>
  <si>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</si>
  <si>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</si>
  <si>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</si>
  <si>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</si>
  <si>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</si>
  <si>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</si>
  <si>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</si>
  <si>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</si>
  <si>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</si>
  <si>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</si>
  <si>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</si>
  <si>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</si>
  <si>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</si>
  <si>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</si>
  <si>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</si>
  <si>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</si>
  <si>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</si>
  <si>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</si>
  <si>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</si>
  <si>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</si>
  <si>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</si>
  <si>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</si>
  <si>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</si>
  <si>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</si>
  <si>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</si>
  <si>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</si>
  <si>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</si>
  <si>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</si>
  <si>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</si>
  <si>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</si>
  <si>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</si>
  <si>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</si>
  <si>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</si>
  <si>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</si>
  <si>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</si>
  <si>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</si>
  <si>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</si>
  <si>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</si>
  <si>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</si>
  <si>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</si>
  <si>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</si>
  <si>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</si>
  <si>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</si>
  <si>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</si>
  <si>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</si>
  <si>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</si>
  <si>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</si>
  <si>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</si>
  <si>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</si>
  <si>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</si>
  <si>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</si>
  <si>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</si>
  <si>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</si>
  <si>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</si>
  <si>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</si>
  <si>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</si>
  <si>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</si>
  <si>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</si>
  <si>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</si>
  <si>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</si>
  <si>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</si>
  <si>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</si>
  <si>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</si>
  <si>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</si>
  <si>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</si>
  <si>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</si>
  <si>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</si>
  <si>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</si>
  <si>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</si>
  <si>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</si>
  <si>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</si>
  <si>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</si>
  <si>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</si>
  <si>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</si>
  <si>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</si>
  <si>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</si>
  <si>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</si>
  <si>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</si>
  <si>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</si>
  <si>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</si>
  <si>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</si>
  <si>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</si>
  <si>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</si>
  <si>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</si>
  <si>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</si>
  <si>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</si>
  <si>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</si>
  <si>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</si>
  <si>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</si>
  <si>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</si>
  <si>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</si>
  <si>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</si>
  <si>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</si>
  <si>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</si>
  <si>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</si>
  <si>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</si>
  <si>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</si>
  <si>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</si>
  <si>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</si>
  <si>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</si>
  <si>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</si>
  <si>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</si>
  <si>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</si>
  <si>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</si>
  <si>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</si>
  <si>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</si>
  <si>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</si>
  <si>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</si>
  <si>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</si>
  <si>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</si>
  <si>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</si>
  <si>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</si>
  <si>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</si>
  <si>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</si>
  <si>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</si>
  <si>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</si>
  <si>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</si>
  <si>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</si>
  <si>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</si>
  <si>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</si>
  <si>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</si>
  <si>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</si>
  <si>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</si>
  <si>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</si>
  <si>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</si>
  <si>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</si>
  <si>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</si>
  <si>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</si>
  <si>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</si>
  <si>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</si>
  <si>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</si>
  <si>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</si>
  <si>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</si>
  <si>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</si>
  <si>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</si>
  <si>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</si>
  <si>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</si>
  <si>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</si>
  <si>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</si>
  <si>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</si>
  <si>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</si>
  <si>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</si>
  <si>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</si>
  <si>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</si>
  <si>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</si>
  <si>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</si>
  <si>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</si>
  <si>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</si>
  <si>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</si>
  <si>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</si>
  <si>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</si>
  <si>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</si>
  <si>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</si>
  <si>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</si>
  <si>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</si>
  <si>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</si>
  <si>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</si>
  <si>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</si>
  <si>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</si>
  <si>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</si>
  <si>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</si>
  <si>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</si>
  <si>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</si>
  <si>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</si>
  <si>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</si>
  <si>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</si>
  <si>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</si>
  <si>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</si>
  <si>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</si>
  <si>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</si>
  <si>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</si>
  <si>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</si>
  <si>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</si>
  <si>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</si>
  <si>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</si>
  <si>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</si>
  <si>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</si>
  <si>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</si>
  <si>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</si>
  <si>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</si>
  <si>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</si>
  <si>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</si>
  <si>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</si>
  <si>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</si>
  <si>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</si>
  <si>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</si>
  <si>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</si>
  <si>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</si>
  <si>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</si>
  <si>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</si>
  <si>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</si>
  <si>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</si>
  <si>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</si>
  <si>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</si>
  <si>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</si>
  <si>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</si>
  <si>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</si>
  <si>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</si>
  <si>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</si>
  <si>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</si>
  <si>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</si>
  <si>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</si>
  <si>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</si>
  <si>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</si>
  <si>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</si>
  <si>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</si>
  <si>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</si>
  <si>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</si>
  <si>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</si>
  <si>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</si>
  <si>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</si>
  <si>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</si>
  <si>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</si>
  <si>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</si>
  <si>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</si>
  <si>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</si>
  <si>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</si>
  <si>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</si>
  <si>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</si>
  <si>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</si>
  <si>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</si>
  <si>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</si>
  <si>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</si>
  <si>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</si>
  <si>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</si>
  <si>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</si>
  <si>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</si>
  <si>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</si>
  <si>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</si>
  <si>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</si>
  <si>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</si>
  <si>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</si>
  <si>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</si>
  <si>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</si>
  <si>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</si>
  <si>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</si>
  <si>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</si>
  <si>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</si>
  <si>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</si>
  <si>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</si>
  <si>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</si>
  <si>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</si>
  <si>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</si>
  <si>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</si>
  <si>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</si>
  <si>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</si>
  <si>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</si>
  <si>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</si>
  <si>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</si>
  <si>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</si>
  <si>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</si>
  <si>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</si>
  <si>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</si>
  <si>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</si>
  <si>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</si>
  <si>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</si>
  <si>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</si>
  <si>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</si>
  <si>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</si>
  <si>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</si>
  <si>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</si>
  <si>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</si>
  <si>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</si>
  <si>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</si>
  <si>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</si>
  <si>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</si>
  <si>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</si>
  <si>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</si>
  <si>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</si>
  <si>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</si>
  <si>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</si>
  <si>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</si>
  <si>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</si>
  <si>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</si>
  <si>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</si>
  <si>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</si>
  <si>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</si>
  <si>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</si>
  <si>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</si>
  <si>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</si>
  <si>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</si>
  <si>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</si>
  <si>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</si>
  <si>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</si>
  <si>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</si>
  <si>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</si>
  <si>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</si>
  <si>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</si>
  <si>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</si>
  <si>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</si>
  <si>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</si>
  <si>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</si>
  <si>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</si>
  <si>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</si>
  <si>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</si>
  <si>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</si>
  <si>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</si>
  <si>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</si>
  <si>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</si>
  <si>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</si>
  <si>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</si>
  <si>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</si>
  <si>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</si>
  <si>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</si>
  <si>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</si>
  <si>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</si>
  <si>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</si>
  <si>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</si>
  <si>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</si>
  <si>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</si>
  <si>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</si>
  <si>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</si>
  <si>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</si>
  <si>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</si>
  <si>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</si>
  <si>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</si>
  <si>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</si>
  <si>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</si>
  <si>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</si>
  <si>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</si>
  <si>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</si>
  <si>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</si>
  <si>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</si>
  <si>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</si>
  <si>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</si>
  <si>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</si>
  <si>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</si>
  <si>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</si>
  <si>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</si>
  <si>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</si>
  <si>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</si>
  <si>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</si>
  <si>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</si>
  <si>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</si>
  <si>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</si>
  <si>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</si>
  <si>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</si>
  <si>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</si>
  <si>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</si>
  <si>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</si>
  <si>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</si>
  <si>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</si>
  <si>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</si>
  <si>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</si>
  <si>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</si>
  <si>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</si>
  <si>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</si>
  <si>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</si>
  <si>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</si>
  <si>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</si>
  <si>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</si>
  <si>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</si>
  <si>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</si>
  <si>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</si>
  <si>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</si>
  <si>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</si>
  <si>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</si>
  <si>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</si>
  <si>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</si>
  <si>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</si>
  <si>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</si>
  <si>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</si>
  <si>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</si>
  <si>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</si>
  <si>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</si>
  <si>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</si>
  <si>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</si>
  <si>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</si>
  <si>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</si>
  <si>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</si>
  <si>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</si>
  <si>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</si>
  <si>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</si>
  <si>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</si>
  <si>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</si>
  <si>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</si>
  <si>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</si>
  <si>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</si>
  <si>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</si>
  <si>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</si>
  <si>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</si>
  <si>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</si>
  <si>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</si>
  <si>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</si>
  <si>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</si>
  <si>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</si>
  <si>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</si>
  <si>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</si>
  <si>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</si>
  <si>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</si>
  <si>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</si>
  <si>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</si>
  <si>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</si>
  <si>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</si>
  <si>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</si>
  <si>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</si>
  <si>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</si>
  <si>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</si>
  <si>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</si>
  <si>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</si>
  <si>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</si>
  <si>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</si>
  <si>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</si>
  <si>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</si>
  <si>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</si>
  <si>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</si>
  <si>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</si>
  <si>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</si>
  <si>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</si>
  <si>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</si>
  <si>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</si>
  <si>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</si>
  <si>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</si>
  <si>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</si>
  <si>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</si>
  <si>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</si>
  <si>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</si>
  <si>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</si>
  <si>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</si>
  <si>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</si>
  <si>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</si>
  <si>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</si>
  <si>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</si>
  <si>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</si>
  <si>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</si>
  <si>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</si>
  <si>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</si>
  <si>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</si>
  <si>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</si>
  <si>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</si>
  <si>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</si>
  <si>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</si>
  <si>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</si>
  <si>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</si>
  <si>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</si>
  <si>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</si>
  <si>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</si>
  <si>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</si>
  <si>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</si>
  <si>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</si>
  <si>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</si>
  <si>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</si>
  <si>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</si>
  <si>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</si>
  <si>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</si>
  <si>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</si>
  <si>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</si>
  <si>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</si>
  <si>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</si>
  <si>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</si>
  <si>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</si>
  <si>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</si>
  <si>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</si>
  <si>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</si>
  <si>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</si>
  <si>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</si>
  <si>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</si>
  <si>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</si>
  <si>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</si>
  <si>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</si>
  <si>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</si>
  <si>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</si>
  <si>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</si>
  <si>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</si>
  <si>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</si>
  <si>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</si>
  <si>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</si>
  <si>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</si>
  <si>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</si>
  <si>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</si>
  <si>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</si>
  <si>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</si>
  <si>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</si>
  <si>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</si>
  <si>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</si>
  <si>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</si>
  <si>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</si>
  <si>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</si>
  <si>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</si>
  <si>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</si>
  <si>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</si>
  <si>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</si>
  <si>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</si>
  <si>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</si>
  <si>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</si>
  <si>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</si>
  <si>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</si>
  <si>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</si>
  <si>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</si>
  <si>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</si>
  <si>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</si>
  <si>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</si>
  <si>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</si>
  <si>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</si>
  <si>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</si>
  <si>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</si>
  <si>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</si>
  <si>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</si>
  <si>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</si>
  <si>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</si>
  <si>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</si>
  <si>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</si>
  <si>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</si>
  <si>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</si>
  <si>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</si>
  <si>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</si>
  <si>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</si>
  <si>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</si>
  <si>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</si>
  <si>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</si>
  <si>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</si>
  <si>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</si>
  <si>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</si>
  <si>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</si>
  <si>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</si>
  <si>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</si>
  <si>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</si>
  <si>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</si>
  <si>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</si>
  <si>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</si>
  <si>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</si>
  <si>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</si>
  <si>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</si>
  <si>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</si>
  <si>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</si>
  <si>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</si>
  <si>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</si>
  <si>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</si>
  <si>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</si>
  <si>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</si>
  <si>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</si>
  <si>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</si>
  <si>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</si>
  <si>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</si>
  <si>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</si>
  <si>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</si>
  <si>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</si>
  <si>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</si>
  <si>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</si>
  <si>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</si>
  <si>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</si>
  <si>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</si>
  <si>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</si>
  <si>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</si>
  <si>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</si>
  <si>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</si>
  <si>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</si>
  <si>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</si>
  <si>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</si>
  <si>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</si>
  <si>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</si>
  <si>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</si>
  <si>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</si>
  <si>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</si>
  <si>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</si>
  <si>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</si>
  <si>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</si>
  <si>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</si>
  <si>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</si>
  <si>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</si>
  <si>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</si>
  <si>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</si>
  <si>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</si>
  <si>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</si>
  <si>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</si>
  <si>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</si>
  <si>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</si>
  <si>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</si>
  <si>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</si>
  <si>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</si>
  <si>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</si>
  <si>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</si>
  <si>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</si>
  <si>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</si>
  <si>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</si>
  <si>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</si>
  <si>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</si>
  <si>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</si>
  <si>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</si>
  <si>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</si>
  <si>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</si>
  <si>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</si>
  <si>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</si>
  <si>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</si>
  <si>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</si>
  <si>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</si>
  <si>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</si>
  <si>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</si>
  <si>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</si>
  <si>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</si>
  <si>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</si>
  <si>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</si>
  <si>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</si>
  <si>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</si>
  <si>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</si>
  <si>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</si>
  <si>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</si>
  <si>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</si>
  <si>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</si>
  <si>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</si>
  <si>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</si>
  <si>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</si>
  <si>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</si>
  <si>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</si>
  <si>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</si>
  <si>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</si>
  <si>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</si>
  <si>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</si>
  <si>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</si>
  <si>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</si>
  <si>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</si>
  <si>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</si>
  <si>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</si>
  <si>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</si>
  <si>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</si>
  <si>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</si>
  <si>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</si>
  <si>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</si>
  <si>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</si>
  <si>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</si>
  <si>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</si>
  <si>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</si>
  <si>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</si>
  <si>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</si>
  <si>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</si>
  <si>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</si>
  <si>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</si>
  <si>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</si>
  <si>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</si>
  <si>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</si>
  <si>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</si>
  <si>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</si>
  <si>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</si>
  <si>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</si>
  <si>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</si>
  <si>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</si>
  <si>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</si>
  <si>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</si>
  <si>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</si>
  <si>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</si>
  <si>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</si>
  <si>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</si>
  <si>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</si>
  <si>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</si>
  <si>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</si>
  <si>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</si>
  <si>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</si>
  <si>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</si>
  <si>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</si>
  <si>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</si>
  <si>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</si>
  <si>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</si>
  <si>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</si>
  <si>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</si>
  <si>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</si>
  <si>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</si>
  <si>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</si>
  <si>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</si>
  <si>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</si>
  <si>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</si>
  <si>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</si>
  <si>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</si>
  <si>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</si>
  <si>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</si>
  <si>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</si>
  <si>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</si>
  <si>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</si>
  <si>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</si>
  <si>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</si>
  <si>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</si>
  <si>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</si>
  <si>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</si>
  <si>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</si>
  <si>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</si>
  <si>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</si>
  <si>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</si>
  <si>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</si>
  <si>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</si>
  <si>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</si>
  <si>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</si>
  <si>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</si>
  <si>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</si>
  <si>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</si>
  <si>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</si>
  <si>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</si>
  <si>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</si>
  <si>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</si>
  <si>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</si>
  <si>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</si>
  <si>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</si>
  <si>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</si>
  <si>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</si>
  <si>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</si>
  <si>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</si>
  <si>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</si>
  <si>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</si>
  <si>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</si>
  <si>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</si>
  <si>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</si>
  <si>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</si>
  <si>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</si>
  <si>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</si>
  <si>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</si>
  <si>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</si>
  <si>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</si>
  <si>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</si>
  <si>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</si>
  <si>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</si>
  <si>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</si>
  <si>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</si>
  <si>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</si>
  <si>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</si>
  <si>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</si>
  <si>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</si>
  <si>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</si>
  <si>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</si>
  <si>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</si>
  <si>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</si>
  <si>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</si>
  <si>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</si>
  <si>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</si>
  <si>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</si>
  <si>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</si>
  <si>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</si>
  <si>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</si>
  <si>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</si>
  <si>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</si>
  <si>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</si>
  <si>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</si>
  <si>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</si>
  <si>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</si>
  <si>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</si>
  <si>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</si>
  <si>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</si>
  <si>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</si>
  <si>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</si>
  <si>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</si>
  <si>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</si>
  <si>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</si>
  <si>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</si>
  <si>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</si>
  <si>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</si>
  <si>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</si>
  <si>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</si>
  <si>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</si>
  <si>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</si>
  <si>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</si>
  <si>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</si>
  <si>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</si>
  <si>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</si>
  <si>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</si>
  <si>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</si>
  <si>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</si>
  <si>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</si>
  <si>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</si>
  <si>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</si>
  <si>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</si>
  <si>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</si>
  <si>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</si>
  <si>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</si>
  <si>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</si>
  <si>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</si>
  <si>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</si>
  <si>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</si>
  <si>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</si>
  <si>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</si>
  <si>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</si>
  <si>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</si>
  <si>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</si>
  <si>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</si>
  <si>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</si>
  <si>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</si>
  <si>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</si>
  <si>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</si>
  <si>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</si>
  <si>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</si>
  <si>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</si>
  <si>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</si>
  <si>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</si>
  <si>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</si>
  <si>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</si>
  <si>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</si>
  <si>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</si>
  <si>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</si>
  <si>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</si>
  <si>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</si>
  <si>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</si>
  <si>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</si>
  <si>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</si>
  <si>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</si>
  <si>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</si>
  <si>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</si>
  <si>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</si>
  <si>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</si>
  <si>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</si>
  <si>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</si>
  <si>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</si>
  <si>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</si>
  <si>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</si>
  <si>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</si>
  <si>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</si>
  <si>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</si>
  <si>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</si>
  <si>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</si>
  <si>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</si>
  <si>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</si>
  <si>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</si>
  <si>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</si>
  <si>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</si>
  <si>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</si>
  <si>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</si>
  <si>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</si>
  <si>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</si>
  <si>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</si>
  <si>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</si>
  <si>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</si>
  <si>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</si>
  <si>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</si>
  <si>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</si>
  <si>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</si>
  <si>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</si>
  <si>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</si>
  <si>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</si>
  <si>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</si>
  <si>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</si>
  <si>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</si>
  <si>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</si>
  <si>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</si>
  <si>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</si>
  <si>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</si>
  <si>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</si>
  <si>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</si>
  <si>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</si>
  <si>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</si>
  <si>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</si>
  <si>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</si>
  <si>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</si>
  <si>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</si>
  <si>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</si>
  <si>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</si>
  <si>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</si>
  <si>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</si>
  <si>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</si>
  <si>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</si>
  <si>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</si>
  <si>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</si>
  <si>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</si>
  <si>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</si>
  <si>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</si>
  <si>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</si>
  <si>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</si>
  <si>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</si>
  <si>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</si>
  <si>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</si>
  <si>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</si>
  <si>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</si>
  <si>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</si>
  <si>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</si>
  <si>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</si>
  <si>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</si>
  <si>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</si>
  <si>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</si>
  <si>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</si>
  <si>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</si>
  <si>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</si>
  <si>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</si>
  <si>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</si>
  <si>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</si>
  <si>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</si>
  <si>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</si>
  <si>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</si>
  <si>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</si>
  <si>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</si>
  <si>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</si>
  <si>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</si>
  <si>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</si>
  <si>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</si>
  <si>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</si>
  <si>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</si>
  <si>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</si>
  <si>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</si>
  <si>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</si>
  <si>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</si>
  <si>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</si>
  <si>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</si>
  <si>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</si>
  <si>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</si>
  <si>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</si>
  <si>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</si>
  <si>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</si>
  <si>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</si>
  <si>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</si>
  <si>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</si>
  <si>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</si>
  <si>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</si>
  <si>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</si>
  <si>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</si>
  <si>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</si>
  <si>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</si>
  <si>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</si>
  <si>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</si>
  <si>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</si>
  <si>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</si>
  <si>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</si>
  <si>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</si>
  <si>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</si>
  <si>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</si>
  <si>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</si>
  <si>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</si>
  <si>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</si>
  <si>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</si>
  <si>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</si>
  <si>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</si>
  <si>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</si>
  <si>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</si>
  <si>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</si>
  <si>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</si>
  <si>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</si>
  <si>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</si>
  <si>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</si>
  <si>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</si>
  <si>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</si>
  <si>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</si>
  <si>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</si>
  <si>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</si>
  <si>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</si>
  <si>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</si>
  <si>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</si>
  <si>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</si>
  <si>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</si>
  <si>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</si>
  <si>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</si>
  <si>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</si>
  <si>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</si>
  <si>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</si>
  <si>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</si>
  <si>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</si>
  <si>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</si>
  <si>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</si>
  <si>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</si>
  <si>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</si>
  <si>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</si>
  <si>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</si>
  <si>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</si>
  <si>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</si>
  <si>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</si>
  <si>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</si>
  <si>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</si>
  <si>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</si>
  <si>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</si>
  <si>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</si>
  <si>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</si>
  <si>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</si>
  <si>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</si>
  <si>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</si>
  <si>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</si>
  <si>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</si>
  <si>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</si>
  <si>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</si>
  <si>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</si>
  <si>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</si>
  <si>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</si>
  <si>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</si>
  <si>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</si>
  <si>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</si>
  <si>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</si>
  <si>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</si>
  <si>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</si>
  <si>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</si>
  <si>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</si>
  <si>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</si>
  <si>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</si>
  <si>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</si>
  <si>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</si>
  <si>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</si>
  <si>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</si>
  <si>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</si>
  <si>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</si>
  <si>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</si>
  <si>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</si>
  <si>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</si>
  <si>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</si>
  <si>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</si>
  <si>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</si>
  <si>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</si>
  <si>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</si>
  <si>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</si>
  <si>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</si>
  <si>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</si>
  <si>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</si>
  <si>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</si>
  <si>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</si>
  <si>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</si>
  <si>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</si>
  <si>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</si>
  <si>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</si>
  <si>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</si>
  <si>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</si>
  <si>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</si>
  <si>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</si>
  <si>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</si>
  <si>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</si>
  <si>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</si>
  <si>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</si>
  <si>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</si>
  <si>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</si>
  <si>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</si>
  <si>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</si>
  <si>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</si>
  <si>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</si>
  <si>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</si>
  <si>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</si>
  <si>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</si>
  <si>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</si>
  <si>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</si>
  <si>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</si>
  <si>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</si>
  <si>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</si>
  <si>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</si>
  <si>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</si>
  <si>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</si>
  <si>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</si>
  <si>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</si>
  <si>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</si>
  <si>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</si>
  <si>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</si>
  <si>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</si>
  <si>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</si>
  <si>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</si>
  <si>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</si>
  <si>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</si>
  <si>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</si>
  <si>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</si>
  <si>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</si>
  <si>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</si>
  <si>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</si>
  <si>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</si>
  <si>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</si>
  <si>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</si>
  <si>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</si>
  <si>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</si>
  <si>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</si>
  <si>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</si>
  <si>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</si>
  <si>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</si>
  <si>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</si>
  <si>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</si>
  <si>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</si>
  <si>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</si>
  <si>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</si>
  <si>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</si>
  <si>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</si>
  <si>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</si>
  <si>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</si>
  <si>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</si>
  <si>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</si>
  <si>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</si>
  <si>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</si>
  <si>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</si>
  <si>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</si>
  <si>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</si>
  <si>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</si>
  <si>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</si>
  <si>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</si>
  <si>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</si>
  <si>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</si>
  <si>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</si>
  <si>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</si>
  <si>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</si>
  <si>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</si>
  <si>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</si>
  <si>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</si>
  <si>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</si>
  <si>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</si>
  <si>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</si>
  <si>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</si>
  <si>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</si>
  <si>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</si>
  <si>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</si>
  <si>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</si>
  <si>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</si>
  <si>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</si>
  <si>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</si>
  <si>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</si>
  <si>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</si>
  <si>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</si>
  <si>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</si>
  <si>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</si>
  <si>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</si>
  <si>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</si>
  <si>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</si>
  <si>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</si>
  <si>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</si>
  <si>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</si>
  <si>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</si>
  <si>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</si>
  <si>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</si>
  <si>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</si>
  <si>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</si>
  <si>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</si>
  <si>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</si>
  <si>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</si>
  <si>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</si>
  <si>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</si>
  <si>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</si>
  <si>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</si>
  <si>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</si>
  <si>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</si>
  <si>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</si>
  <si>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</si>
  <si>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</si>
  <si>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</si>
  <si>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</si>
  <si>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</si>
  <si>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</si>
  <si>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</si>
  <si>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</si>
  <si>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</si>
  <si>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</si>
  <si>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</si>
  <si>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</si>
  <si>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</si>
  <si>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</si>
  <si>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</si>
  <si>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</si>
  <si>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</si>
  <si>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</si>
  <si>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</si>
  <si>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</si>
  <si>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</si>
  <si>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</si>
  <si>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</si>
  <si>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</si>
  <si>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</si>
  <si>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</si>
  <si>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</si>
  <si>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</si>
  <si>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</si>
  <si>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</si>
  <si>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</si>
  <si>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</si>
  <si>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</si>
  <si>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</si>
  <si>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</si>
  <si>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</si>
  <si>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</si>
  <si>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</si>
  <si>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</si>
  <si>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</si>
  <si>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</si>
  <si>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</si>
  <si>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</si>
  <si>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</si>
  <si>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</si>
  <si>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</si>
  <si>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</si>
  <si>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</si>
  <si>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</si>
  <si>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</si>
  <si>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</si>
  <si>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</si>
  <si>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</si>
  <si>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</si>
  <si>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</si>
  <si>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</si>
  <si>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</si>
  <si>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</si>
  <si>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</si>
  <si>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</si>
  <si>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</si>
  <si>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</si>
  <si>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</si>
  <si>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</si>
  <si>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</si>
  <si>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</si>
  <si>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</si>
  <si>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</si>
  <si>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</si>
  <si>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</si>
  <si>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</si>
  <si>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</si>
  <si>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</si>
  <si>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</si>
  <si>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</si>
  <si>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</si>
  <si>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</si>
  <si>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</si>
  <si>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</si>
  <si>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</si>
  <si>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</si>
  <si>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</si>
  <si>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</si>
  <si>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</si>
  <si>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</si>
  <si>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</si>
  <si>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</si>
  <si>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</si>
  <si>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</si>
  <si>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</si>
  <si>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</si>
  <si>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</si>
  <si>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</si>
  <si>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</si>
  <si>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</si>
  <si>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</si>
  <si>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</si>
  <si>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</si>
  <si>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</si>
  <si>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</si>
  <si>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</si>
  <si>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</si>
  <si>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</si>
  <si>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</si>
  <si>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</si>
  <si>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</si>
  <si>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</si>
  <si>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</si>
  <si>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</si>
  <si>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</si>
  <si>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</si>
  <si>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</si>
  <si>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</si>
  <si>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</si>
  <si>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</si>
  <si>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</si>
  <si>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</si>
  <si>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</si>
  <si>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</si>
  <si>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</si>
  <si>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</si>
  <si>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</si>
  <si>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</si>
  <si>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</si>
  <si>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</si>
  <si>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</si>
  <si>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</si>
  <si>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</si>
  <si>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</si>
  <si>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</si>
  <si>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</si>
  <si>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</si>
  <si>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</si>
  <si>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</si>
  <si>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</si>
  <si>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</si>
  <si>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</si>
  <si>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</si>
  <si>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</si>
  <si>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</si>
  <si>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</si>
  <si>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</si>
  <si>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</si>
  <si>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</si>
  <si>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</si>
  <si>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</si>
  <si>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</si>
  <si>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</si>
  <si>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</si>
  <si>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</si>
  <si>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</si>
  <si>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</si>
  <si>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</si>
  <si>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</si>
  <si>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</si>
  <si>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</si>
  <si>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</si>
  <si>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</si>
  <si>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</si>
  <si>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</si>
  <si>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</si>
  <si>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</si>
  <si>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</si>
  <si>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</si>
  <si>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</si>
  <si>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</si>
  <si>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</si>
  <si>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</si>
  <si>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</si>
  <si>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</si>
  <si>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</si>
  <si>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</si>
  <si>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</si>
  <si>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</si>
  <si>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</si>
  <si>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</si>
  <si>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</si>
  <si>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</si>
  <si>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</si>
  <si>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</si>
  <si>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</si>
  <si>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</si>
  <si>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</si>
  <si>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</si>
  <si>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</si>
  <si>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</si>
  <si>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</si>
  <si>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</si>
  <si>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</si>
  <si>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</si>
  <si>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</si>
  <si>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</si>
  <si>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</si>
  <si>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</si>
  <si>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</si>
  <si>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</si>
  <si>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</si>
  <si>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</si>
  <si>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</si>
  <si>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</si>
  <si>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</si>
  <si>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</si>
  <si>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</si>
  <si>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</si>
  <si>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</si>
  <si>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</si>
  <si>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</si>
  <si>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</si>
  <si>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</si>
  <si>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</si>
  <si>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</si>
  <si>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</si>
  <si>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</si>
  <si>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</si>
  <si>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</si>
  <si>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</si>
  <si>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</si>
  <si>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</si>
  <si>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</si>
  <si>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</si>
  <si>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</si>
  <si>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</si>
  <si>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</si>
  <si>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</si>
  <si>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</si>
  <si>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</si>
  <si>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</si>
  <si>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</si>
  <si>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</si>
  <si>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</si>
  <si>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</si>
  <si>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</si>
  <si>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</si>
  <si>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</si>
  <si>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</si>
  <si>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</si>
  <si>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</si>
  <si>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</si>
  <si>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</si>
  <si>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</si>
  <si>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</si>
  <si>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</si>
  <si>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</si>
  <si>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</si>
  <si>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</si>
  <si>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</si>
  <si>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</si>
  <si>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</si>
  <si>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</si>
  <si>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</si>
  <si>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</si>
  <si>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</si>
  <si>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</si>
  <si>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</si>
  <si>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</si>
  <si>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</si>
  <si>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</si>
  <si>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</si>
  <si>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</si>
  <si>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</si>
  <si>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</si>
  <si>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</si>
  <si>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</si>
  <si>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</si>
  <si>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</si>
  <si>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</si>
  <si>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</si>
  <si>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</si>
  <si>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</si>
  <si>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</si>
  <si>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</si>
  <si>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</si>
  <si>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</si>
  <si>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</si>
  <si>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</si>
  <si>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</si>
  <si>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</si>
  <si>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</si>
  <si>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</si>
  <si>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</si>
  <si>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</si>
  <si>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</si>
  <si>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</si>
  <si>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</si>
  <si>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</si>
  <si>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</si>
  <si>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</si>
  <si>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</si>
  <si>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</si>
  <si>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</si>
  <si>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</si>
  <si>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</si>
  <si>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</si>
  <si>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</si>
  <si>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</si>
  <si>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</si>
  <si>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</si>
  <si>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</si>
  <si>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</si>
  <si>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</si>
  <si>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</si>
  <si>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</si>
  <si>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</si>
  <si>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</si>
  <si>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</si>
  <si>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</si>
  <si>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</si>
  <si>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</si>
  <si>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</si>
  <si>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</si>
  <si>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</si>
  <si>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</si>
  <si>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</si>
  <si>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</si>
  <si>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</si>
  <si>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</si>
  <si>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</si>
  <si>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</si>
  <si>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</si>
  <si>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</si>
  <si>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</si>
  <si>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</si>
  <si>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</si>
  <si>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</si>
  <si>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</si>
  <si>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</si>
  <si>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</si>
  <si>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</si>
  <si>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</si>
  <si>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</si>
  <si>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</si>
  <si>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</si>
  <si>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</si>
  <si>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</si>
  <si>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</si>
  <si>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</si>
  <si>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</si>
  <si>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</si>
  <si>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</si>
  <si>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</si>
  <si>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</si>
  <si>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</si>
  <si>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</si>
  <si>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</si>
  <si>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</si>
  <si>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</si>
  <si>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</si>
  <si>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</si>
  <si>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</si>
  <si>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</si>
  <si>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</si>
  <si>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</si>
  <si>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</si>
  <si>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</si>
  <si>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</si>
  <si>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</si>
  <si>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</si>
  <si>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</si>
  <si>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</si>
  <si>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</si>
  <si>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</si>
  <si>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</si>
  <si>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</si>
  <si>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</si>
  <si>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</si>
  <si>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</si>
  <si>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</si>
  <si>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</si>
  <si>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</si>
  <si>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</si>
  <si>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</si>
  <si>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</si>
  <si>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</si>
  <si>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</si>
  <si>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</si>
  <si>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</si>
  <si>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</si>
  <si>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</si>
  <si>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</si>
  <si>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</si>
  <si>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</si>
  <si>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</si>
  <si>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</si>
  <si>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</si>
  <si>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</si>
  <si>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</si>
  <si>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</si>
  <si>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</si>
  <si>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</si>
  <si>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</si>
  <si>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</si>
  <si>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</si>
  <si>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</si>
  <si>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</si>
  <si>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</si>
  <si>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</si>
  <si>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</si>
  <si>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</si>
  <si>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</si>
  <si>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</si>
  <si>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</si>
  <si>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</si>
  <si>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</si>
  <si>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</si>
  <si>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</si>
  <si>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</si>
  <si>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</si>
  <si>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</si>
  <si>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</si>
  <si>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</si>
  <si>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</si>
  <si>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</si>
  <si>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</si>
  <si>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</si>
  <si>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</si>
  <si>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</si>
  <si>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</si>
  <si>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</si>
  <si>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</si>
  <si>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</si>
  <si>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</si>
  <si>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</si>
  <si>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</si>
  <si>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</si>
  <si>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</si>
  <si>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</si>
  <si>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</si>
  <si>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</si>
  <si>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</si>
  <si>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</si>
  <si>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</si>
  <si>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</si>
  <si>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</si>
  <si>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</si>
  <si>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</si>
  <si>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</si>
  <si>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</si>
  <si>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</si>
  <si>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</si>
  <si>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</si>
  <si>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</si>
  <si>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</si>
  <si>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</si>
  <si>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</si>
  <si>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</si>
  <si>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</si>
  <si>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</si>
  <si>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</si>
  <si>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</si>
  <si>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</si>
  <si>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</si>
  <si>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</si>
  <si>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</si>
  <si>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</si>
  <si>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</si>
  <si>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</si>
  <si>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</si>
  <si>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</si>
  <si>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</si>
  <si>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</si>
  <si>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</si>
  <si>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</si>
  <si>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</si>
  <si>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</si>
  <si>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</si>
  <si>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</si>
  <si>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</si>
  <si>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</si>
  <si>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</si>
  <si>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</si>
  <si>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</si>
  <si>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</si>
  <si>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</si>
  <si>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</si>
  <si>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</si>
  <si>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</si>
  <si>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</si>
  <si>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</si>
  <si>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</si>
  <si>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</si>
  <si>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</si>
  <si>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</si>
  <si>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</si>
  <si>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</si>
  <si>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</si>
  <si>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</si>
  <si>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</si>
  <si>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</si>
  <si>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</si>
  <si>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</si>
  <si>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</si>
  <si>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</si>
  <si>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</si>
  <si>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</si>
  <si>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</si>
  <si>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</si>
  <si>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</si>
  <si>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</si>
  <si>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</si>
  <si>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</si>
  <si>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</si>
  <si>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</si>
  <si>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</si>
  <si>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</si>
  <si>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</si>
  <si>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</si>
  <si>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</si>
  <si>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</si>
  <si>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</si>
  <si>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</si>
  <si>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</si>
  <si>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</si>
  <si>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</si>
  <si>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</si>
  <si>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</si>
  <si>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</si>
  <si>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</si>
  <si>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</si>
  <si>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</si>
  <si>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</si>
  <si>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</si>
  <si>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</si>
  <si>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</si>
  <si>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</si>
  <si>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</si>
  <si>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</si>
  <si>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</si>
  <si>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</si>
  <si>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</si>
  <si>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</si>
  <si>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</si>
  <si>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</si>
  <si>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</si>
  <si>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</si>
  <si>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</si>
  <si>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</si>
  <si>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</si>
  <si>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</si>
  <si>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</si>
  <si>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</si>
  <si>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</si>
  <si>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</si>
  <si>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</si>
  <si>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</si>
  <si>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</si>
  <si>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</si>
  <si>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</si>
  <si>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</si>
  <si>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</si>
  <si>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</si>
  <si>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</si>
  <si>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</si>
  <si>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</si>
  <si>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</si>
  <si>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</si>
  <si>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</si>
  <si>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</si>
  <si>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</si>
  <si>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</si>
  <si>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</si>
  <si>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</si>
  <si>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</si>
  <si>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</si>
  <si>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</si>
  <si>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</si>
  <si>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</si>
  <si>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</si>
  <si>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</si>
  <si>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</si>
  <si>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</si>
  <si>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</si>
  <si>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</si>
  <si>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</si>
  <si>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</si>
  <si>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</si>
  <si>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</si>
  <si>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</si>
  <si>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</si>
  <si>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</si>
  <si>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</si>
  <si>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</si>
  <si>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</si>
  <si>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</si>
  <si>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</si>
  <si>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</si>
  <si>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</si>
  <si>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</si>
  <si>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</si>
  <si>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</si>
  <si>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</si>
  <si>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</si>
  <si>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</si>
  <si>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</si>
  <si>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</si>
  <si>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</si>
  <si>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</si>
  <si>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</si>
  <si>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</si>
  <si>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</si>
  <si>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</si>
  <si>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</si>
  <si>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</si>
  <si>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</si>
  <si>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</si>
  <si>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</si>
  <si>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</si>
  <si>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</si>
  <si>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</si>
  <si>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</si>
  <si>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</si>
  <si>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</si>
  <si>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</si>
  <si>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</si>
  <si>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</si>
  <si>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</si>
  <si>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</si>
  <si>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</si>
  <si>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</si>
  <si>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</si>
  <si>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</si>
  <si>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</si>
  <si>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</si>
  <si>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</si>
  <si>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</si>
  <si>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</si>
  <si>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</si>
  <si>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</si>
  <si>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</si>
  <si>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</si>
  <si>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</si>
  <si>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</si>
  <si>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</si>
  <si>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</si>
  <si>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</si>
  <si>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</si>
  <si>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</si>
  <si>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</si>
  <si>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</si>
  <si>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</si>
  <si>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</si>
  <si>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</si>
  <si>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</si>
  <si>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</si>
  <si>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</si>
  <si>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</si>
  <si>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</si>
  <si>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</si>
  <si>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</si>
  <si>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</si>
  <si>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</si>
  <si>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</si>
  <si>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</si>
  <si>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</si>
  <si>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</si>
  <si>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</si>
  <si>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</si>
  <si>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</si>
  <si>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</si>
  <si>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</si>
  <si>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</si>
  <si>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</si>
  <si>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</si>
  <si>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</si>
  <si>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</si>
  <si>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</si>
  <si>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</si>
  <si>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</si>
  <si>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</si>
  <si>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</si>
  <si>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</si>
  <si>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</si>
  <si>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</si>
  <si>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</si>
  <si>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</si>
  <si>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</si>
  <si>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</si>
  <si>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</si>
  <si>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</si>
  <si>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</si>
  <si>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</si>
  <si>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</si>
  <si>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</si>
  <si>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</si>
  <si>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</si>
  <si>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</si>
  <si>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</si>
  <si>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</si>
  <si>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</si>
  <si>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</si>
  <si>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</si>
  <si>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</si>
  <si>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</si>
  <si>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</si>
  <si>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</si>
  <si>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</si>
  <si>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</si>
  <si>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</si>
  <si>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</si>
  <si>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</si>
  <si>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</si>
  <si>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</si>
  <si>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</si>
  <si>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</si>
  <si>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</si>
  <si>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</si>
  <si>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</si>
  <si>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</si>
  <si>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</si>
  <si>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</si>
  <si>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</si>
  <si>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</si>
  <si>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</si>
  <si>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</si>
  <si>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</si>
  <si>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</si>
  <si>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</si>
  <si>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</si>
  <si>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</si>
  <si>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</si>
  <si>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</si>
  <si>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</si>
  <si>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</si>
  <si>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</si>
  <si>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</si>
  <si>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</si>
  <si>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</si>
  <si>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</si>
  <si>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</si>
  <si>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</si>
  <si>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</si>
  <si>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</si>
  <si>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</si>
  <si>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</si>
  <si>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</si>
  <si>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</si>
  <si>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</si>
  <si>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</si>
  <si>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</si>
  <si>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</si>
  <si>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</si>
  <si>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</si>
  <si>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</si>
  <si>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</si>
  <si>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</si>
  <si>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</si>
  <si>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</si>
  <si>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</si>
  <si>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</si>
  <si>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</si>
  <si>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</si>
  <si>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</si>
  <si>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</si>
  <si>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</si>
  <si>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</si>
  <si>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</si>
  <si>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</si>
  <si>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</si>
  <si>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</si>
  <si>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</si>
  <si>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</si>
  <si>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</si>
  <si>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</si>
  <si>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</si>
  <si>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</si>
  <si>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</si>
  <si>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</si>
  <si>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</si>
  <si>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</si>
  <si>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</si>
  <si>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</si>
  <si>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</si>
  <si>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</si>
  <si>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</si>
  <si>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</si>
  <si>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</si>
  <si>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</si>
  <si>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</si>
  <si>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</si>
  <si>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</si>
  <si>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</si>
  <si>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</si>
  <si>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</si>
  <si>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</si>
  <si>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</si>
  <si>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</si>
  <si>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</si>
  <si>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</si>
  <si>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</si>
  <si>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</si>
  <si>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</si>
  <si>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</si>
  <si>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</si>
  <si>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</si>
  <si>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</si>
  <si>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</si>
  <si>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</si>
  <si>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</si>
  <si>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</si>
  <si>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</si>
  <si>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</si>
  <si>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</si>
  <si>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</si>
  <si>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</si>
  <si>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</si>
  <si>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</si>
  <si>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</si>
  <si>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</si>
  <si>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</si>
  <si>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</si>
  <si>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</si>
  <si>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</si>
  <si>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</si>
  <si>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</si>
  <si>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</si>
  <si>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</si>
  <si>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</si>
  <si>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</si>
  <si>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</si>
  <si>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</si>
  <si>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</si>
  <si>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</si>
  <si>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</si>
  <si>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</si>
  <si>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</si>
  <si>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</si>
  <si>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</si>
  <si>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</si>
  <si>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</si>
  <si>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</si>
  <si>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</si>
  <si>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</si>
  <si>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</si>
  <si>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</si>
  <si>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</si>
  <si>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</si>
  <si>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</si>
  <si>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</si>
  <si>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</si>
  <si>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</si>
  <si>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</si>
  <si>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</si>
  <si>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</si>
  <si>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</si>
  <si>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</si>
  <si>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</si>
  <si>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</si>
  <si>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</si>
  <si>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</si>
  <si>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</si>
  <si>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</si>
  <si>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</si>
  <si>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</si>
  <si>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</si>
  <si>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</si>
  <si>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</si>
  <si>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</si>
  <si>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</si>
  <si>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</si>
  <si>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</si>
  <si>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</si>
  <si>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</si>
  <si>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</si>
  <si>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</si>
  <si>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</si>
  <si>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</si>
  <si>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</si>
  <si>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</si>
  <si>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</si>
  <si>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</si>
  <si>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</si>
  <si>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</si>
  <si>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</si>
  <si>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</si>
  <si>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</si>
  <si>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</si>
  <si>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</si>
  <si>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</si>
  <si>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</si>
  <si>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</si>
  <si>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</si>
  <si>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</si>
  <si>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</si>
  <si>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</si>
  <si>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</si>
  <si>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</si>
  <si>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</si>
  <si>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</si>
  <si>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</si>
  <si>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</si>
  <si>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</si>
  <si>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</si>
  <si>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</si>
  <si>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</si>
  <si>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</si>
  <si>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</si>
  <si>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</si>
  <si>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</si>
  <si>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</si>
  <si>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</si>
  <si>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</si>
  <si>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</si>
  <si>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</si>
  <si>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</si>
  <si>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</si>
  <si>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</si>
  <si>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</si>
  <si>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</si>
  <si>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</si>
  <si>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</si>
  <si>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</si>
  <si>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</si>
  <si>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</si>
  <si>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</si>
  <si>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</si>
  <si>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</si>
  <si>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</si>
  <si>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</si>
  <si>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</si>
  <si>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</si>
  <si>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</si>
  <si>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</si>
  <si>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</si>
  <si>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</si>
  <si>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</si>
  <si>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</si>
  <si>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</si>
  <si>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</si>
  <si>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</si>
  <si>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</si>
  <si>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</si>
  <si>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</si>
  <si>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</si>
  <si>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</si>
  <si>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</si>
  <si>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</si>
  <si>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</si>
  <si>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</si>
  <si>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</si>
  <si>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</si>
  <si>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</si>
  <si>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</si>
  <si>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</si>
  <si>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</si>
  <si>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</si>
  <si>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</si>
  <si>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</si>
  <si>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</si>
  <si>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</si>
  <si>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</si>
  <si>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</si>
  <si>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</si>
  <si>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</si>
  <si>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</si>
  <si>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</si>
  <si>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</si>
  <si>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</si>
  <si>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</si>
  <si>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</si>
  <si>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</si>
  <si>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</si>
  <si>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</si>
  <si>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</si>
  <si>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</si>
  <si>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</si>
  <si>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</si>
  <si>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</si>
  <si>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</si>
  <si>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</si>
  <si>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</si>
  <si>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</si>
  <si>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</si>
  <si>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</si>
  <si>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</si>
  <si>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</si>
  <si>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</si>
  <si>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</si>
  <si>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</si>
  <si>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</si>
  <si>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</si>
  <si>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</si>
  <si>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</si>
  <si>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</si>
  <si>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</si>
  <si>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</si>
  <si>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</si>
  <si>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</si>
  <si>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</si>
  <si>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</si>
  <si>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</si>
  <si>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</si>
  <si>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</si>
  <si>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</si>
  <si>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</si>
  <si>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</si>
  <si>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</si>
  <si>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</si>
  <si>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</si>
  <si>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</si>
  <si>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</si>
  <si>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</si>
  <si>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</si>
  <si>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</si>
  <si>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</si>
  <si>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</si>
  <si>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</si>
  <si>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</si>
  <si>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</si>
  <si>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</si>
  <si>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</si>
  <si>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</si>
  <si>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</si>
  <si>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</si>
  <si>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</si>
  <si>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</si>
  <si>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</si>
  <si>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</si>
  <si>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</si>
  <si>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</si>
  <si>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</si>
  <si>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</si>
  <si>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</si>
  <si>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</si>
  <si>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</si>
  <si>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</si>
  <si>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</si>
  <si>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</si>
  <si>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</si>
  <si>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</si>
  <si>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</si>
  <si>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</si>
  <si>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</si>
  <si>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</si>
  <si>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</si>
  <si>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</si>
  <si>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</si>
  <si>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</si>
  <si>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</si>
  <si>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</si>
  <si>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</si>
  <si>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</si>
  <si>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</si>
  <si>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</si>
  <si>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</si>
  <si>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</si>
  <si>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</si>
  <si>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</si>
  <si>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</si>
  <si>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</si>
  <si>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</si>
  <si>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</si>
  <si>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</si>
  <si>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</si>
  <si>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</si>
  <si>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</si>
  <si>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</si>
  <si>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</si>
  <si>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</si>
  <si>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</si>
  <si>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</si>
  <si>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</si>
  <si>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</si>
  <si>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</si>
  <si>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</si>
  <si>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</si>
  <si>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</si>
  <si>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</si>
  <si>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</si>
  <si>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</si>
  <si>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</si>
  <si>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</si>
  <si>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</si>
  <si>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</si>
  <si>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</si>
  <si>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</si>
  <si>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</si>
  <si>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</si>
  <si>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</si>
  <si>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</si>
  <si>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</si>
  <si>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</si>
  <si>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</si>
  <si>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</si>
  <si>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</si>
  <si>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</si>
  <si>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</si>
  <si>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</si>
  <si>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</si>
  <si>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</si>
  <si>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</si>
  <si>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</si>
  <si>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</si>
  <si>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</si>
  <si>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</si>
  <si>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</si>
  <si>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</si>
  <si>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</si>
  <si>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</si>
  <si>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</si>
  <si>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</si>
  <si>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</si>
  <si>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</si>
  <si>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</si>
  <si>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</si>
  <si>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</si>
  <si>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</si>
  <si>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</si>
  <si>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</si>
  <si>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</si>
  <si>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</si>
  <si>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</si>
  <si>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</si>
  <si>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</si>
  <si>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</si>
  <si>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</si>
  <si>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</si>
  <si>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</si>
  <si>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</si>
  <si>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</si>
  <si>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</si>
  <si>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</si>
  <si>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</si>
  <si>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</si>
  <si>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</si>
  <si>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</si>
  <si>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</si>
  <si>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</si>
  <si>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</si>
  <si>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</si>
  <si>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</si>
  <si>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</si>
  <si>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</si>
  <si>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</si>
  <si>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</si>
  <si>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</si>
  <si>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</si>
  <si>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</si>
  <si>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</si>
  <si>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</si>
  <si>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</si>
  <si>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</si>
  <si>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</si>
  <si>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</si>
  <si>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</si>
  <si>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</si>
  <si>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</si>
  <si>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</si>
  <si>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</si>
  <si>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</si>
  <si>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</si>
  <si>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</si>
  <si>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</si>
  <si>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</si>
  <si>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</si>
  <si>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</si>
  <si>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</si>
  <si>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</si>
  <si>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</si>
  <si>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</si>
  <si>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</si>
  <si>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</si>
  <si>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</si>
  <si>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</si>
  <si>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</si>
  <si>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</si>
  <si>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</si>
  <si>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</si>
  <si>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</si>
  <si>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</si>
  <si>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</si>
  <si>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</si>
  <si>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</si>
  <si>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</si>
  <si>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</si>
  <si>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</si>
  <si>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</si>
  <si>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</si>
  <si>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</si>
  <si>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</si>
  <si>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</si>
  <si>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</si>
  <si>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</si>
  <si>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</si>
  <si>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</si>
  <si>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</si>
  <si>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</si>
  <si>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</si>
  <si>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</si>
  <si>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</si>
  <si>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</si>
  <si>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</si>
  <si>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</si>
  <si>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</si>
  <si>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</si>
  <si>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</si>
  <si>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</si>
  <si>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</si>
  <si>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</si>
  <si>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</si>
  <si>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</si>
  <si>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</si>
  <si>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</si>
  <si>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</si>
  <si>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</si>
  <si>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</si>
  <si>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</si>
  <si>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</si>
  <si>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</si>
  <si>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</si>
  <si>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</si>
  <si>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</si>
  <si>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</si>
  <si>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</si>
  <si>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</si>
  <si>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</si>
  <si>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</si>
  <si>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</si>
  <si>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</si>
  <si>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</si>
  <si>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</si>
  <si>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</si>
  <si>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</si>
  <si>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</si>
  <si>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</si>
  <si>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</si>
  <si>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</si>
  <si>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</si>
  <si>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</si>
  <si>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</si>
  <si>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</si>
  <si>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</si>
  <si>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</si>
  <si>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</si>
  <si>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</si>
  <si>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</si>
  <si>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</si>
  <si>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</si>
  <si>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</si>
  <si>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</si>
  <si>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</si>
  <si>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</si>
  <si>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</si>
  <si>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</si>
  <si>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</si>
  <si>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</si>
  <si>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</si>
  <si>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</si>
  <si>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</si>
  <si>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</si>
  <si>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</si>
  <si>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</si>
  <si>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</si>
  <si>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</si>
  <si>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</si>
  <si>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</si>
  <si>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</si>
  <si>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</si>
  <si>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</si>
  <si>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</si>
  <si>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</si>
  <si>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</si>
  <si>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</si>
  <si>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</si>
  <si>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</si>
  <si>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</si>
  <si>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</si>
  <si>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</si>
  <si>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</si>
  <si>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</si>
  <si>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</si>
  <si>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</si>
  <si>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</si>
  <si>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</si>
  <si>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</si>
  <si>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</si>
  <si>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</si>
  <si>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</si>
  <si>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</si>
  <si>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</si>
  <si>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</si>
  <si>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</si>
  <si>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</si>
  <si>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</si>
  <si>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</si>
  <si>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</si>
  <si>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</si>
  <si>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</si>
  <si>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</si>
  <si>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</si>
  <si>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</si>
  <si>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</si>
  <si>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</si>
  <si>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</si>
  <si>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</si>
  <si>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</si>
  <si>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</si>
  <si>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</si>
  <si>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</si>
  <si>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</si>
  <si>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</si>
  <si>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</si>
  <si>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</si>
  <si>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</si>
  <si>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</si>
  <si>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</si>
  <si>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</si>
  <si>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</si>
  <si>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</si>
  <si>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</si>
  <si>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</si>
  <si>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</si>
  <si>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</si>
  <si>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</si>
  <si>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</si>
  <si>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</si>
  <si>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</si>
  <si>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</si>
  <si>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</si>
  <si>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</si>
  <si>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</si>
  <si>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</si>
  <si>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</si>
  <si>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</si>
  <si>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</si>
  <si>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</si>
  <si>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</si>
  <si>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</si>
  <si>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</si>
  <si>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</si>
  <si>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</si>
  <si>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</si>
  <si>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</si>
  <si>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</si>
  <si>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</si>
  <si>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</si>
  <si>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</si>
  <si>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</si>
  <si>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</si>
  <si>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</si>
  <si>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</si>
  <si>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</si>
  <si>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</si>
  <si>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</si>
  <si>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</si>
  <si>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</si>
  <si>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</si>
  <si>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</si>
  <si>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</si>
  <si>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</si>
  <si>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</si>
  <si>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</si>
  <si>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</si>
  <si>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</si>
  <si>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</si>
  <si>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</si>
  <si>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</si>
  <si>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</si>
  <si>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</si>
  <si>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</si>
  <si>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</si>
  <si>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</si>
  <si>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</si>
  <si>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</si>
  <si>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</si>
  <si>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</si>
  <si>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</si>
  <si>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</si>
  <si>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</si>
  <si>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</si>
  <si>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</si>
  <si>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</si>
  <si>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</si>
  <si>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</si>
  <si>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</si>
  <si>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</si>
  <si>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</si>
  <si>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</si>
  <si>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</si>
  <si>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</si>
  <si>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</si>
  <si>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</si>
  <si>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</si>
  <si>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</si>
  <si>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</si>
  <si>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</si>
  <si>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</si>
  <si>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</si>
  <si>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</si>
  <si>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</si>
  <si>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</si>
  <si>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</si>
  <si>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</si>
  <si>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</si>
  <si>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</si>
  <si>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</si>
  <si>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</si>
  <si>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</si>
  <si>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</si>
  <si>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</si>
  <si>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</si>
  <si>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</si>
  <si>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</si>
  <si>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</si>
  <si>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</si>
  <si>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</si>
  <si>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</si>
  <si>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</si>
  <si>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</si>
  <si>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</si>
  <si>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</si>
  <si>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</si>
  <si>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</si>
  <si>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</si>
  <si>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</si>
  <si>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</si>
  <si>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</si>
  <si>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</si>
  <si>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</si>
  <si>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</si>
  <si>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</si>
  <si>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</si>
  <si>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</si>
  <si>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</si>
  <si>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</si>
  <si>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</si>
  <si>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</si>
  <si>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</si>
  <si>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</si>
  <si>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</si>
  <si>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</si>
  <si>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</si>
  <si>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</si>
  <si>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</si>
  <si>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</si>
  <si>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</si>
  <si>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</si>
  <si>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</si>
  <si>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</si>
  <si>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</si>
  <si>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</si>
  <si>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</si>
  <si>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</si>
  <si>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</si>
  <si>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</si>
  <si>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</si>
  <si>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</si>
  <si>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</si>
  <si>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</si>
  <si>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</si>
  <si>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</si>
  <si>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</si>
  <si>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</si>
  <si>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</si>
  <si>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</si>
  <si>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</si>
  <si>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</si>
  <si>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</si>
  <si>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</si>
  <si>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</si>
  <si>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</si>
  <si>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</si>
  <si>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</si>
  <si>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</si>
  <si>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</si>
  <si>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</si>
  <si>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</si>
  <si>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</si>
  <si>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</si>
  <si>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</si>
  <si>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</si>
  <si>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</si>
  <si>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</si>
  <si>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</si>
  <si>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</si>
  <si>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</si>
  <si>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</si>
  <si>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</si>
  <si>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</si>
  <si>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</si>
  <si>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</si>
  <si>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</si>
  <si>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</si>
  <si>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</si>
  <si>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</si>
  <si>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</si>
  <si>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</si>
  <si>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</si>
  <si>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</si>
  <si>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</si>
  <si>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</si>
  <si>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</si>
  <si>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</si>
  <si>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</si>
  <si>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</si>
  <si>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</si>
  <si>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</si>
  <si>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</si>
  <si>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</si>
  <si>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</si>
  <si>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</si>
  <si>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</si>
  <si>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</si>
  <si>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</si>
  <si>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</si>
  <si>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</si>
  <si>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</si>
  <si>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</si>
  <si>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</si>
  <si>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</si>
  <si>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</si>
  <si>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</si>
  <si>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</si>
  <si>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</si>
  <si>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</si>
  <si>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</si>
  <si>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</si>
  <si>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</si>
  <si>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</si>
  <si>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</si>
  <si>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</si>
  <si>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</si>
  <si>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</si>
  <si>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</si>
  <si>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</si>
  <si>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</si>
  <si>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</si>
  <si>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</si>
  <si>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</si>
  <si>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</si>
  <si>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</si>
  <si>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</si>
  <si>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</si>
  <si>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</si>
  <si>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</si>
  <si>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</si>
  <si>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</si>
  <si>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</si>
  <si>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</si>
  <si>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</si>
  <si>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</si>
  <si>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</si>
  <si>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</si>
  <si>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</si>
  <si>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</si>
  <si>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</si>
  <si>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</si>
  <si>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</si>
  <si>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</si>
  <si>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</si>
  <si>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</si>
  <si>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</si>
  <si>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</si>
  <si>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</si>
  <si>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</si>
  <si>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</si>
  <si>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</si>
  <si>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</si>
  <si>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</si>
  <si>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</si>
  <si>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</si>
  <si>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</si>
  <si>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</si>
  <si>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</si>
  <si>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</si>
  <si>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</si>
  <si>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</si>
  <si>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</si>
  <si>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</si>
  <si>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</si>
  <si>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</si>
  <si>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</si>
  <si>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</si>
  <si>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</si>
  <si>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</si>
  <si>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</si>
  <si>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</si>
  <si>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</si>
  <si>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</si>
  <si>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</si>
  <si>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</si>
  <si>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</si>
  <si>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</si>
  <si>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</si>
  <si>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</si>
  <si>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</si>
  <si>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</si>
  <si>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</si>
  <si>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</si>
  <si>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</si>
  <si>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</si>
  <si>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</si>
  <si>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</si>
  <si>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</si>
  <si>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</si>
  <si>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</si>
  <si>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</si>
  <si>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</si>
  <si>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</si>
  <si>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</si>
  <si>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</si>
  <si>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</si>
  <si>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</si>
  <si>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</si>
  <si>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</si>
  <si>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</si>
  <si>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</si>
  <si>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</si>
  <si>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</si>
  <si>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</si>
  <si>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</si>
  <si>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</si>
  <si>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</si>
  <si>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</si>
  <si>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</si>
  <si>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</si>
  <si>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</si>
  <si>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</si>
  <si>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</si>
  <si>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</si>
  <si>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</si>
  <si>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</si>
  <si>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</si>
  <si>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</si>
  <si>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</si>
  <si>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</si>
  <si>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</si>
  <si>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</si>
  <si>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</si>
  <si>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</si>
  <si>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</si>
  <si>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</si>
  <si>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</si>
  <si>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</si>
  <si>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</si>
  <si>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</si>
  <si>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</si>
  <si>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</si>
  <si>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</si>
  <si>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</si>
  <si>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</si>
  <si>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</si>
  <si>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</si>
  <si>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</si>
  <si>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</si>
  <si>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</si>
  <si>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</si>
  <si>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</si>
  <si>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</si>
  <si>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</si>
  <si>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</si>
  <si>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</si>
  <si>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</si>
  <si>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</si>
  <si>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</si>
  <si>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</si>
  <si>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</si>
  <si>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</si>
  <si>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</si>
  <si>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</si>
  <si>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</si>
  <si>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</si>
  <si>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</si>
  <si>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</si>
  <si>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</si>
  <si>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</si>
  <si>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</si>
  <si>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</si>
  <si>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</si>
  <si>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</si>
  <si>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</si>
  <si>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</si>
  <si>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</si>
  <si>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</si>
  <si>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</si>
  <si>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</si>
  <si>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</si>
  <si>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</si>
  <si>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</si>
  <si>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</si>
  <si>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</si>
  <si>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</si>
  <si>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</si>
  <si>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</si>
  <si>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</si>
  <si>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</si>
  <si>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</si>
  <si>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</si>
  <si>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</si>
  <si>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</si>
  <si>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</si>
  <si>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</si>
  <si>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</si>
  <si>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</si>
  <si>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</si>
  <si>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</si>
  <si>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</si>
  <si>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</si>
  <si>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</si>
  <si>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</si>
  <si>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</si>
  <si>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</si>
  <si>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</si>
  <si>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</si>
  <si>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</si>
  <si>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</si>
  <si>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</si>
  <si>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</si>
  <si>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</si>
  <si>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</si>
  <si>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</si>
  <si>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</si>
  <si>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</si>
  <si>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</si>
  <si>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</si>
  <si>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</si>
  <si>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</si>
  <si>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</si>
  <si>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</si>
  <si>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</si>
  <si>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</si>
  <si>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</si>
  <si>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</si>
  <si>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</si>
  <si>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</si>
  <si>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</si>
  <si>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</si>
  <si>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</si>
  <si>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</si>
  <si>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</si>
  <si>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</si>
  <si>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</si>
  <si>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</si>
  <si>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</si>
  <si>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</si>
  <si>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</si>
  <si>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</si>
  <si>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</si>
  <si>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</si>
  <si>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</si>
  <si>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</si>
  <si>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</si>
  <si>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</si>
  <si>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</si>
  <si>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</si>
  <si>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</si>
  <si>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</si>
  <si>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</si>
  <si>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</si>
  <si>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</si>
  <si>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</si>
  <si>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</si>
  <si>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</si>
  <si>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</si>
  <si>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</si>
  <si>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</si>
  <si>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</si>
  <si>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</si>
  <si>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</si>
  <si>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</si>
  <si>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</si>
  <si>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</si>
  <si>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</si>
  <si>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</si>
  <si>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</si>
  <si>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</si>
  <si>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</si>
  <si>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</si>
  <si>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</si>
  <si>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</si>
  <si>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</si>
  <si>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</si>
  <si>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</si>
  <si>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</si>
  <si>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</si>
  <si>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</si>
  <si>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</si>
  <si>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</si>
  <si>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</si>
  <si>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</si>
  <si>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</si>
  <si>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</si>
  <si>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</si>
  <si>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</si>
  <si>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</si>
  <si>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</si>
  <si>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</si>
  <si>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</si>
  <si>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</si>
  <si>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</si>
  <si>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</si>
  <si>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</si>
  <si>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</si>
  <si>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</si>
  <si>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</si>
  <si>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</si>
  <si>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</si>
  <si>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</si>
  <si>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</si>
  <si>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</si>
  <si>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</si>
  <si>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</si>
  <si>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</si>
  <si>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</si>
  <si>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</si>
  <si>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</si>
  <si>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</si>
  <si>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</si>
  <si>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</si>
  <si>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</si>
  <si>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</si>
  <si>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</si>
  <si>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</si>
  <si>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</si>
  <si>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</si>
  <si>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</si>
  <si>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</si>
  <si>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</si>
  <si>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</si>
  <si>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</si>
  <si>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</si>
  <si>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</si>
  <si>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</si>
  <si>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</si>
  <si>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</si>
  <si>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</si>
  <si>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</si>
  <si>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</si>
  <si>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</si>
  <si>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</si>
  <si>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</si>
  <si>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</si>
  <si>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</si>
  <si>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</si>
  <si>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</si>
  <si>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</si>
  <si>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</si>
  <si>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</si>
  <si>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</si>
  <si>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</si>
  <si>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</si>
  <si>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</si>
  <si>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</si>
  <si>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</si>
  <si>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</si>
  <si>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</si>
  <si>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</si>
  <si>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</si>
  <si>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</si>
  <si>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</si>
  <si>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</si>
  <si>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</si>
  <si>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</si>
  <si>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</si>
  <si>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</si>
  <si>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</si>
  <si>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</si>
  <si>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</si>
  <si>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</si>
  <si>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</si>
  <si>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</si>
  <si>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</si>
  <si>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</si>
  <si>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</si>
  <si>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</si>
  <si>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</si>
  <si>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</si>
  <si>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</si>
  <si>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</si>
  <si>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</si>
  <si>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</si>
  <si>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</si>
  <si>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</si>
  <si>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</si>
  <si>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</si>
  <si>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</si>
  <si>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</si>
  <si>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</si>
  <si>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</si>
  <si>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</si>
  <si>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</si>
  <si>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</si>
  <si>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</si>
  <si>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</si>
  <si>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</si>
  <si>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</si>
  <si>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</si>
  <si>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</si>
  <si>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</si>
  <si>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</si>
  <si>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</si>
  <si>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</si>
  <si>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</si>
  <si>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</si>
  <si>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</si>
  <si>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</si>
  <si>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</si>
  <si>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</si>
  <si>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</si>
  <si>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</si>
  <si>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</si>
  <si>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</si>
  <si>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</si>
  <si>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</si>
  <si>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</si>
  <si>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</si>
  <si>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</si>
  <si>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</si>
  <si>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</si>
  <si>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</si>
  <si>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</si>
  <si>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</si>
  <si>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</si>
  <si>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</si>
  <si>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</si>
  <si>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</si>
  <si>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</si>
  <si>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</si>
  <si>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</si>
  <si>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</si>
  <si>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</si>
  <si>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</si>
  <si>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</si>
  <si>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</si>
  <si>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</si>
  <si>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</si>
  <si>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</si>
  <si>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</si>
  <si>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</si>
  <si>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</si>
  <si>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</si>
  <si>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</si>
  <si>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</si>
  <si>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</si>
  <si>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</si>
  <si>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</si>
  <si>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</si>
  <si>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</si>
  <si>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</si>
  <si>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</si>
  <si>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</si>
  <si>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</si>
  <si>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</si>
  <si>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</si>
  <si>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</si>
  <si>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</si>
  <si>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</si>
  <si>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</si>
  <si>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</si>
  <si>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</si>
  <si>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</si>
  <si>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</si>
  <si>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</si>
  <si>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</si>
  <si>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</si>
  <si>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</si>
  <si>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</si>
  <si>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</si>
  <si>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</si>
  <si>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</si>
  <si>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</si>
  <si>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</si>
  <si>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</si>
  <si>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</si>
  <si>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</si>
  <si>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</si>
  <si>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</si>
  <si>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</si>
  <si>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</si>
  <si>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</si>
  <si>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</si>
  <si>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</si>
  <si>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</si>
  <si>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</si>
  <si>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</si>
  <si>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</si>
  <si>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</si>
  <si>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</si>
  <si>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</si>
  <si>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</si>
  <si>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</si>
  <si>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</si>
  <si>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</si>
  <si>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</si>
  <si>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</si>
  <si>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</si>
  <si>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</si>
  <si>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</si>
  <si>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</si>
  <si>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</si>
  <si>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</si>
  <si>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</si>
  <si>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</si>
  <si>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</si>
  <si>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</si>
  <si>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</si>
  <si>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</si>
  <si>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</si>
  <si>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</si>
  <si>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</si>
  <si>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</si>
  <si>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</si>
  <si>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</si>
  <si>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</si>
  <si>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</si>
  <si>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</si>
  <si>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</si>
  <si>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</si>
  <si>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</si>
  <si>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</si>
  <si>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</si>
  <si>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</si>
  <si>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</si>
  <si>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</si>
  <si>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</si>
  <si>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</si>
  <si>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</si>
  <si>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</si>
  <si>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</si>
  <si>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</si>
  <si>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</si>
  <si>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</si>
  <si>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</si>
  <si>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</si>
  <si>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</si>
  <si>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</si>
  <si>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</si>
  <si>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</si>
  <si>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</si>
  <si>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</si>
  <si>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</si>
  <si>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</si>
  <si>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</si>
  <si>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</si>
  <si>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</si>
  <si>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</si>
  <si>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</si>
  <si>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</si>
  <si>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</si>
  <si>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</si>
  <si>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</si>
  <si>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</si>
  <si>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</si>
  <si>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</si>
  <si>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</si>
  <si>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</si>
  <si>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</si>
  <si>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</si>
  <si>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</si>
  <si>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</si>
  <si>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</si>
  <si>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</si>
  <si>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</si>
  <si>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</si>
  <si>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</si>
  <si>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</si>
  <si>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</si>
  <si>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</si>
  <si>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</si>
  <si>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</si>
  <si>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</si>
  <si>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</si>
  <si>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</si>
  <si>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</si>
  <si>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</si>
  <si>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</si>
  <si>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</si>
  <si>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</si>
  <si>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</si>
  <si>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</si>
  <si>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</si>
  <si>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</si>
  <si>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</si>
  <si>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</si>
  <si>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</si>
  <si>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</si>
  <si>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</si>
  <si>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</si>
  <si>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</si>
  <si>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</si>
  <si>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</si>
  <si>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</si>
  <si>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</si>
  <si>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</si>
  <si>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</si>
  <si>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</si>
  <si>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</si>
  <si>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</si>
  <si>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</si>
  <si>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</si>
  <si>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</si>
  <si>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</si>
  <si>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</si>
  <si>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</si>
  <si>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</si>
  <si>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</si>
  <si>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</si>
  <si>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</si>
  <si>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</si>
  <si>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</si>
  <si>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</si>
  <si>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</si>
  <si>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</si>
  <si>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</si>
  <si>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</si>
  <si>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</si>
  <si>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</si>
  <si>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</si>
  <si>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</si>
  <si>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</si>
  <si>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</si>
  <si>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</si>
  <si>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</si>
  <si>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</si>
  <si>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</si>
  <si>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</si>
  <si>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</si>
  <si>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</si>
  <si>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</si>
  <si>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</si>
  <si>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</si>
  <si>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</si>
  <si>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</si>
  <si>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</si>
  <si>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</si>
  <si>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</si>
  <si>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</si>
  <si>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</si>
  <si>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</si>
  <si>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</si>
  <si>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</si>
  <si>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</si>
  <si>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</si>
  <si>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</si>
  <si>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</si>
  <si>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</si>
  <si>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</si>
  <si>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</si>
  <si>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</si>
  <si>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</si>
  <si>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</si>
  <si>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</si>
  <si>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</si>
  <si>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</si>
  <si>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</si>
  <si>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</si>
  <si>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</si>
  <si>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</si>
  <si>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</si>
  <si>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</si>
  <si>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</si>
  <si>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</si>
  <si>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</si>
  <si>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</si>
  <si>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</si>
  <si>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</si>
  <si>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</si>
  <si>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</si>
  <si>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</si>
  <si>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</si>
  <si>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</si>
  <si>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</si>
  <si>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</si>
  <si>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</si>
  <si>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</si>
  <si>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</si>
  <si>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</si>
  <si>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</si>
  <si>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</si>
  <si>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</si>
  <si>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</si>
  <si>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</si>
  <si>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</si>
  <si>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</si>
  <si>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</si>
  <si>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</si>
  <si>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</si>
  <si>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</si>
  <si>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</si>
  <si>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</si>
  <si>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</si>
  <si>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</si>
  <si>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</si>
  <si>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</si>
  <si>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</si>
  <si>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</si>
  <si>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</si>
  <si>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</si>
  <si>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</si>
  <si>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</si>
  <si>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</si>
  <si>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</si>
  <si>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</si>
  <si>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</si>
  <si>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</si>
  <si>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</si>
  <si>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</si>
  <si>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</si>
  <si>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</si>
  <si>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</si>
  <si>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</si>
  <si>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</si>
  <si>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</si>
  <si>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</si>
  <si>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</si>
  <si>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</si>
  <si>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</si>
  <si>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</si>
  <si>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</si>
  <si>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</si>
  <si>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</si>
  <si>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</si>
  <si>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</si>
  <si>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</si>
  <si>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</si>
  <si>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</si>
  <si>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</si>
  <si>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</si>
  <si>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</si>
  <si>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</si>
  <si>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</si>
  <si>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</si>
  <si>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</si>
  <si>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</si>
  <si>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</si>
  <si>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</si>
  <si>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</si>
  <si>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</si>
  <si>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</si>
  <si>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</si>
  <si>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</si>
  <si>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</si>
  <si>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</si>
  <si>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</si>
  <si>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</si>
  <si>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</si>
  <si>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</si>
  <si>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</si>
  <si>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</si>
  <si>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</si>
  <si>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</si>
  <si>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</si>
  <si>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</si>
  <si>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</si>
  <si>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</si>
  <si>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</si>
  <si>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</si>
  <si>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</si>
  <si>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</si>
  <si>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</si>
  <si>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</si>
  <si>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</si>
  <si>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</si>
  <si>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</si>
  <si>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</si>
  <si>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</si>
  <si>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</si>
  <si>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</si>
  <si>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</si>
  <si>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</si>
  <si>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</si>
  <si>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</si>
  <si>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</si>
  <si>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</si>
  <si>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</si>
  <si>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</si>
  <si>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</si>
  <si>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</si>
  <si>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</si>
  <si>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</si>
  <si>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</si>
  <si>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</si>
  <si>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</si>
  <si>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</si>
  <si>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</si>
  <si>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</si>
  <si>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</si>
  <si>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</si>
  <si>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</si>
  <si>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</si>
  <si>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</si>
  <si>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</si>
  <si>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</si>
  <si>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</si>
  <si>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</si>
  <si>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</si>
  <si>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</si>
  <si>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</si>
  <si>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</si>
  <si>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</si>
  <si>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</si>
  <si>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</si>
  <si>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</si>
  <si>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</si>
  <si>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</si>
  <si>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</si>
  <si>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</si>
  <si>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</si>
  <si>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</si>
  <si>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</si>
  <si>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</si>
  <si>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</si>
  <si>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</si>
  <si>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</si>
  <si>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</si>
  <si>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</si>
  <si>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</si>
  <si>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</si>
  <si>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</si>
  <si>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</si>
  <si>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</si>
  <si>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</si>
  <si>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</si>
  <si>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</si>
  <si>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</si>
  <si>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</si>
  <si>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</si>
  <si>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</si>
  <si>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</si>
  <si>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</si>
  <si>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</si>
  <si>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</si>
  <si>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</si>
  <si>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</si>
  <si>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</si>
  <si>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</si>
  <si>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</si>
  <si>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</si>
  <si>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</si>
  <si>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</si>
  <si>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</si>
  <si>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</si>
  <si>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</si>
  <si>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</si>
  <si>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</si>
  <si>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</si>
  <si>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</si>
  <si>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</si>
  <si>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</si>
  <si>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</si>
  <si>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</si>
  <si>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</si>
  <si>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</si>
  <si>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</si>
  <si>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</si>
  <si>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</si>
  <si>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</si>
  <si>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</si>
  <si>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</si>
  <si>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</si>
  <si>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</si>
  <si>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</si>
  <si>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</si>
  <si>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</si>
  <si>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</si>
  <si>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</si>
  <si>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</si>
  <si>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</si>
  <si>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</si>
  <si>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</si>
  <si>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</si>
  <si>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</si>
  <si>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</si>
  <si>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</si>
  <si>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</si>
  <si>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</si>
  <si>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</si>
  <si>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</si>
  <si>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</si>
  <si>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</si>
  <si>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</si>
  <si>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</si>
  <si>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</si>
  <si>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</si>
  <si>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</si>
  <si>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</si>
  <si>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</si>
  <si>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</si>
  <si>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</si>
  <si>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</si>
  <si>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</si>
  <si>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</si>
  <si>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</si>
  <si>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</si>
  <si>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</si>
  <si>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</si>
  <si>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</si>
  <si>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</si>
  <si>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</si>
  <si>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</si>
  <si>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</si>
  <si>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</si>
  <si>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</si>
  <si>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</si>
  <si>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</si>
  <si>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</si>
  <si>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</si>
  <si>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</si>
  <si>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</si>
  <si>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</si>
  <si>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</si>
  <si>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</si>
  <si>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</si>
  <si>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</si>
  <si>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</si>
  <si>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</si>
  <si>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</si>
  <si>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</si>
  <si>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</si>
  <si>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</si>
  <si>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</si>
  <si>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</si>
  <si>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</si>
  <si>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</si>
  <si>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</si>
  <si>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</si>
  <si>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</si>
  <si>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</si>
  <si>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</si>
  <si>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</si>
  <si>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</si>
  <si>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</si>
  <si>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</si>
  <si>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</si>
  <si>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</si>
  <si>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</si>
  <si>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</si>
  <si>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</si>
  <si>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</si>
  <si>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</si>
  <si>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</si>
  <si>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</si>
  <si>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</si>
  <si>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</si>
  <si>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</si>
  <si>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</si>
  <si>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</si>
  <si>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</si>
  <si>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</si>
  <si>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</si>
  <si>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</si>
  <si>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</si>
  <si>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</si>
  <si>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</si>
  <si>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</si>
  <si>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</si>
  <si>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</si>
  <si>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</si>
  <si>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</si>
  <si>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</si>
  <si>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</si>
  <si>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</si>
  <si>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</si>
  <si>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</si>
  <si>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</si>
  <si>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</si>
  <si>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</si>
  <si>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</si>
  <si>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</si>
  <si>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</si>
  <si>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</si>
  <si>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</si>
  <si>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</si>
  <si>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</si>
  <si>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</si>
  <si>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</si>
  <si>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</si>
  <si>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</si>
  <si>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</si>
  <si>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</si>
  <si>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</si>
  <si>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</si>
  <si>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</si>
  <si>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</si>
  <si>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</si>
  <si>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</si>
  <si>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</si>
  <si>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</si>
  <si>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</si>
  <si>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</si>
  <si>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</si>
  <si>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</si>
  <si>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</si>
  <si>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</si>
  <si>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</si>
  <si>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</si>
  <si>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</si>
  <si>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</si>
  <si>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</si>
  <si>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</si>
  <si>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</si>
  <si>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</si>
  <si>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</si>
  <si>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</si>
  <si>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</si>
  <si>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</si>
  <si>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</si>
  <si>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</si>
  <si>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</si>
  <si>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</si>
  <si>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</si>
  <si>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</si>
  <si>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</si>
  <si>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</si>
  <si>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</si>
  <si>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</si>
  <si>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</si>
  <si>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</si>
  <si>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</si>
  <si>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</si>
  <si>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</si>
  <si>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</si>
  <si>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</si>
  <si>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</si>
  <si>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</si>
  <si>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</si>
  <si>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</si>
  <si>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</si>
  <si>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</si>
  <si>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</si>
  <si>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</si>
  <si>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</si>
  <si>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</si>
  <si>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</si>
  <si>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</si>
  <si>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</si>
  <si>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</si>
  <si>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</si>
  <si>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</si>
  <si>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</si>
  <si>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</si>
  <si>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</si>
  <si>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</si>
  <si>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</si>
  <si>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</si>
  <si>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</si>
  <si>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</si>
  <si>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</si>
  <si>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</si>
  <si>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</si>
  <si>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</si>
  <si>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</si>
  <si>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</si>
  <si>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</si>
  <si>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</si>
  <si>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</si>
  <si>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</si>
  <si>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</si>
  <si>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</si>
  <si>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</si>
  <si>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</si>
  <si>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</si>
  <si>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</si>
  <si>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</si>
  <si>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</si>
  <si>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</si>
  <si>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</si>
  <si>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</si>
  <si>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</si>
  <si>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</si>
  <si>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</si>
  <si>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</si>
  <si>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</si>
  <si>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</si>
  <si>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</si>
  <si>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</si>
  <si>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</si>
  <si>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</si>
  <si>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</si>
  <si>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</si>
  <si>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</si>
  <si>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</si>
  <si>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</si>
  <si>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</si>
  <si>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</si>
  <si>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</si>
  <si>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</si>
  <si>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</si>
  <si>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</si>
  <si>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</si>
  <si>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</si>
  <si>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</si>
  <si>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</si>
  <si>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</si>
  <si>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</si>
  <si>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</si>
  <si>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</si>
  <si>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</si>
  <si>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</si>
  <si>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</si>
  <si>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</si>
  <si>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</si>
  <si>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</si>
  <si>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</si>
  <si>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</si>
  <si>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</si>
  <si>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</si>
  <si>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</si>
  <si>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</si>
  <si>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</si>
  <si>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</si>
  <si>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</si>
  <si>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</si>
  <si>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</si>
  <si>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</si>
  <si>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</si>
  <si>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</si>
  <si>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</si>
  <si>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</si>
  <si>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</si>
  <si>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</si>
  <si>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</si>
  <si>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</si>
  <si>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</si>
  <si>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</si>
  <si>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</si>
  <si>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</si>
  <si>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</si>
  <si>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</si>
  <si>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</si>
  <si>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</si>
  <si>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</si>
  <si>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</si>
  <si>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</si>
  <si>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</si>
  <si>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</si>
  <si>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</si>
  <si>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</si>
  <si>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</si>
  <si>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</si>
  <si>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</si>
  <si>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</si>
  <si>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</si>
  <si>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</si>
  <si>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</si>
  <si>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</si>
  <si>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</si>
  <si>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</si>
  <si>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</si>
  <si>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</si>
  <si>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</si>
  <si>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</si>
  <si>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</si>
  <si>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</si>
  <si>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</si>
  <si>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</si>
  <si>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</si>
  <si>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</si>
  <si>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</si>
  <si>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</si>
  <si>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</si>
  <si>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</si>
  <si>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</si>
  <si>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</si>
  <si>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</si>
  <si>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</si>
  <si>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</si>
  <si>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</si>
  <si>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</si>
  <si>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</si>
  <si>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</si>
  <si>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</si>
  <si>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</si>
  <si>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</si>
  <si>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</si>
  <si>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</si>
  <si>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</si>
  <si>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</si>
  <si>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</si>
  <si>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</si>
  <si>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</si>
  <si>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</si>
  <si>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</si>
  <si>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</si>
  <si>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</si>
  <si>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</si>
  <si>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</si>
  <si>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</si>
  <si>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</si>
  <si>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</si>
  <si>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</si>
  <si>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</si>
  <si>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</si>
  <si>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</si>
  <si>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</si>
  <si>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</si>
  <si>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</si>
  <si>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</si>
  <si>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</si>
  <si>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</si>
  <si>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</si>
  <si>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</si>
  <si>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</si>
  <si>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</si>
  <si>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</si>
  <si>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</si>
  <si>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</si>
  <si>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</si>
  <si>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</si>
  <si>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</si>
  <si>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</si>
  <si>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</si>
  <si>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</si>
  <si>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</si>
  <si>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</si>
  <si>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</si>
  <si>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</si>
  <si>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</si>
  <si>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</si>
  <si>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</si>
  <si>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</si>
  <si>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</si>
  <si>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</si>
  <si>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</si>
  <si>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</si>
  <si>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</si>
  <si>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</si>
  <si>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</si>
  <si>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</si>
  <si>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</si>
  <si>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</si>
  <si>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</si>
  <si>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</si>
  <si>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</si>
  <si>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</si>
  <si>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</si>
  <si>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</si>
  <si>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</si>
  <si>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</si>
  <si>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</si>
  <si>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</si>
  <si>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</si>
  <si>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</si>
  <si>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</si>
  <si>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</si>
  <si>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</si>
  <si>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</si>
  <si>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</si>
  <si>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</si>
  <si>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</si>
  <si>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</si>
  <si>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</si>
  <si>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</si>
  <si>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</si>
  <si>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</si>
  <si>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</si>
  <si>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</si>
  <si>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</si>
  <si>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</si>
  <si>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</si>
  <si>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</si>
  <si>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</si>
  <si>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</si>
  <si>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</si>
  <si>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</si>
  <si>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</si>
  <si>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</si>
  <si>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</si>
  <si>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</si>
  <si>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</si>
  <si>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</si>
  <si>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</si>
  <si>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</si>
  <si>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</si>
  <si>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</si>
  <si>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</si>
  <si>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</si>
  <si>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</si>
  <si>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</si>
  <si>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</si>
  <si>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</si>
  <si>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</si>
  <si>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</si>
  <si>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</si>
  <si>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</si>
  <si>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</si>
  <si>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</si>
  <si>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</si>
  <si>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</si>
  <si>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</si>
  <si>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</si>
  <si>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</si>
  <si>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</si>
  <si>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</si>
  <si>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</si>
  <si>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</si>
  <si>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</si>
  <si>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</si>
  <si>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</si>
  <si>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</si>
  <si>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</si>
  <si>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</si>
  <si>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</si>
  <si>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</si>
  <si>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</si>
  <si>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</si>
  <si>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</si>
  <si>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</si>
  <si>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</si>
  <si>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</si>
  <si>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</si>
  <si>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</si>
  <si>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</si>
  <si>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</si>
  <si>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</si>
  <si>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</si>
  <si>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</si>
  <si>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</si>
  <si>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</si>
  <si>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</si>
  <si>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</si>
  <si>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</si>
  <si>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</si>
  <si>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</si>
  <si>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</si>
  <si>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</si>
  <si>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</si>
  <si>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</si>
  <si>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</si>
  <si>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</si>
  <si>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</si>
  <si>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</si>
  <si>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</si>
  <si>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</si>
  <si>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</si>
  <si>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</si>
  <si>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</si>
  <si>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</si>
  <si>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</si>
  <si>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</si>
  <si>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</si>
  <si>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</si>
  <si>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</si>
  <si>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</si>
  <si>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</si>
  <si>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</si>
  <si>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</si>
  <si>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</si>
  <si>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</si>
  <si>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</si>
  <si>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</si>
  <si>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</si>
  <si>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</si>
  <si>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</si>
  <si>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</si>
  <si>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</si>
  <si>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</si>
  <si>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</si>
  <si>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</si>
  <si>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</si>
  <si>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</si>
  <si>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</si>
  <si>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</si>
  <si>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</si>
  <si>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</si>
  <si>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</si>
  <si>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</si>
  <si>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</si>
  <si>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</si>
  <si>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</si>
  <si>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</si>
  <si>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</si>
  <si>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</si>
  <si>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</si>
  <si>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</si>
  <si>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</si>
  <si>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</si>
  <si>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</si>
  <si>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</si>
  <si>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</si>
  <si>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</si>
  <si>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</si>
  <si>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</si>
  <si>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</si>
  <si>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</si>
  <si>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</si>
  <si>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</si>
  <si>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</si>
  <si>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</si>
  <si>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</si>
  <si>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</si>
  <si>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</si>
  <si>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</si>
  <si>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</si>
  <si>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</si>
  <si>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</si>
  <si>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</si>
  <si>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</si>
  <si>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</si>
  <si>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</si>
  <si>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</si>
  <si>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</si>
  <si>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</si>
  <si>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</si>
  <si>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</si>
  <si>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</si>
  <si>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</si>
  <si>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</si>
  <si>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</si>
  <si>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</si>
  <si>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</si>
  <si>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</si>
  <si>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</si>
  <si>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</si>
  <si>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</si>
  <si>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</si>
  <si>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</si>
  <si>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</si>
  <si>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</si>
  <si>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</si>
  <si>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</si>
  <si>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</si>
  <si>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</si>
  <si>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</si>
  <si>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</si>
  <si>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</si>
  <si>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</si>
  <si>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</si>
  <si>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</si>
  <si>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</si>
  <si>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</si>
  <si>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</si>
  <si>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</si>
  <si>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</si>
  <si>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</si>
  <si>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</si>
  <si>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</si>
  <si>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</si>
  <si>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</si>
  <si>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</si>
  <si>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</si>
  <si>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</si>
  <si>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</si>
  <si>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</si>
  <si>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</si>
  <si>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</si>
  <si>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</si>
  <si>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</si>
  <si>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</si>
  <si>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</si>
  <si>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</si>
  <si>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</si>
  <si>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</si>
  <si>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</si>
  <si>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</si>
  <si>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</si>
  <si>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</si>
  <si>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</si>
  <si>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</si>
  <si>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</si>
  <si>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</si>
  <si>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</si>
  <si>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</si>
  <si>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</si>
  <si>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</si>
  <si>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</si>
  <si>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</si>
  <si>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</si>
  <si>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</si>
  <si>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</si>
  <si>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</si>
  <si>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</si>
  <si>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</si>
  <si>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</si>
  <si>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</si>
  <si>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</si>
  <si>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</si>
  <si>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</si>
  <si>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</si>
  <si>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</si>
  <si>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</si>
  <si>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</si>
  <si>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</si>
  <si>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</si>
  <si>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</si>
  <si>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</si>
  <si>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</si>
  <si>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</si>
  <si>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</si>
  <si>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</si>
  <si>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</si>
  <si>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</si>
  <si>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</si>
  <si>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</si>
  <si>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</si>
  <si>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</si>
  <si>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</si>
  <si>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</si>
  <si>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</si>
  <si>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</si>
  <si>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</si>
  <si>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</si>
  <si>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</si>
  <si>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</si>
  <si>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</si>
  <si>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</si>
  <si>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</si>
  <si>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</si>
  <si>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</si>
  <si>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</si>
  <si>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</si>
  <si>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</si>
  <si>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</si>
  <si>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</si>
  <si>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</si>
  <si>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</si>
  <si>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</si>
  <si>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</si>
  <si>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</si>
  <si>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</si>
  <si>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</si>
  <si>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</si>
  <si>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</si>
  <si>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</si>
  <si>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</si>
  <si>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</si>
  <si>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</si>
  <si>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</si>
  <si>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</si>
  <si>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</si>
  <si>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</si>
  <si>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</si>
  <si>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</si>
  <si>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</si>
  <si>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</si>
  <si>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</si>
  <si>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</si>
  <si>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</si>
  <si>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</si>
  <si>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</si>
  <si>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</si>
  <si>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</si>
  <si>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</si>
  <si>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</si>
  <si>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</si>
  <si>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</si>
  <si>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</si>
  <si>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</si>
  <si>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</si>
  <si>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</si>
  <si>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</si>
  <si>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</si>
  <si>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</si>
  <si>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</si>
  <si>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</si>
  <si>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</si>
  <si>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</si>
  <si>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</si>
  <si>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</si>
  <si>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</si>
  <si>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</si>
  <si>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</si>
  <si>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</si>
  <si>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</si>
  <si>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</si>
  <si>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</si>
  <si>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</si>
  <si>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</si>
  <si>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</si>
  <si>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</si>
  <si>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</si>
  <si>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</si>
  <si>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</si>
  <si>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</si>
  <si>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</si>
  <si>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</si>
  <si>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</si>
  <si>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</si>
  <si>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</si>
  <si>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</si>
  <si>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</si>
  <si>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</si>
  <si>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</si>
  <si>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</si>
  <si>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</si>
  <si>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</si>
  <si>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</si>
  <si>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</si>
  <si>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</si>
  <si>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</si>
  <si>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</si>
  <si>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</si>
  <si>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</si>
  <si>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</si>
  <si>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</si>
  <si>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</si>
  <si>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</si>
  <si>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</si>
  <si>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</si>
  <si>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</si>
  <si>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</si>
  <si>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</si>
  <si>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</si>
  <si>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</si>
  <si>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</si>
  <si>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</si>
  <si>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</si>
  <si>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</si>
  <si>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</si>
  <si>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</si>
  <si>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</si>
  <si>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</si>
  <si>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</si>
  <si>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</si>
  <si>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</si>
  <si>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</si>
  <si>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</si>
  <si>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</si>
  <si>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</si>
  <si>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</si>
  <si>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</si>
  <si>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</si>
  <si>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</si>
  <si>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</si>
  <si>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</si>
  <si>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</si>
  <si>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</si>
  <si>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</si>
  <si>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</si>
  <si>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</si>
  <si>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</si>
  <si>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</si>
  <si>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</si>
  <si>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</si>
  <si>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</si>
  <si>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</si>
  <si>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</si>
  <si>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</si>
  <si>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</si>
  <si>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</si>
  <si>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</si>
  <si>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</si>
  <si>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</si>
  <si>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</si>
  <si>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</si>
  <si>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</si>
  <si>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</si>
  <si>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</si>
  <si>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</si>
  <si>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</si>
  <si>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</si>
  <si>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</si>
  <si>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</si>
  <si>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</si>
  <si>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</si>
  <si>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</si>
  <si>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</si>
  <si>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</si>
  <si>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</si>
  <si>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</si>
  <si>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</si>
  <si>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</si>
  <si>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</si>
  <si>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</si>
  <si>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</si>
  <si>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</si>
  <si>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</si>
  <si>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</si>
  <si>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</si>
  <si>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</si>
  <si>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</si>
  <si>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</si>
  <si>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</si>
  <si>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</si>
  <si>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</si>
  <si>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</si>
  <si>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</si>
  <si>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</si>
  <si>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</si>
  <si>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</si>
  <si>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</si>
  <si>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</si>
  <si>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</si>
  <si>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</si>
  <si>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</si>
  <si>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</si>
  <si>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</si>
  <si>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</si>
  <si>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</si>
  <si>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</si>
  <si>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</si>
  <si>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</si>
  <si>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</si>
  <si>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</si>
  <si>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</si>
  <si>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</si>
  <si>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</si>
  <si>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</si>
  <si>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</si>
  <si>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</si>
  <si>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</si>
  <si>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</si>
  <si>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</si>
  <si>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</si>
  <si>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</si>
  <si>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</si>
  <si>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</si>
  <si>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</si>
  <si>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</si>
  <si>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</si>
  <si>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</si>
  <si>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</si>
  <si>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</si>
  <si>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</si>
  <si>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</si>
  <si>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</si>
  <si>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</si>
  <si>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</si>
  <si>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</si>
  <si>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</si>
  <si>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</si>
  <si>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</si>
  <si>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</si>
  <si>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</si>
  <si>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</si>
  <si>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</si>
  <si>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</si>
  <si>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</si>
  <si>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</si>
  <si>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</si>
  <si>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</si>
  <si>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</si>
  <si>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</si>
  <si>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</si>
  <si>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</si>
  <si>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</si>
  <si>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</si>
  <si>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</si>
  <si>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</si>
  <si>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</si>
  <si>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</si>
  <si>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</si>
  <si>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</si>
  <si>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</si>
  <si>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</si>
  <si>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</si>
  <si>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</si>
  <si>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</si>
  <si>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</si>
  <si>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</si>
  <si>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</si>
  <si>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</si>
  <si>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</si>
  <si>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</si>
  <si>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</si>
  <si>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</si>
  <si>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</si>
  <si>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</si>
  <si>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</si>
  <si>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</si>
  <si>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</si>
  <si>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</si>
  <si>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</si>
  <si>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</si>
  <si>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</si>
  <si>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</si>
  <si>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</si>
  <si>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</si>
  <si>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</si>
  <si>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</si>
  <si>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</si>
  <si>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</si>
  <si>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</si>
  <si>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</si>
  <si>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</si>
  <si>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</si>
  <si>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</si>
  <si>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</si>
  <si>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</si>
  <si>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</si>
  <si>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</si>
  <si>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</si>
  <si>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</si>
  <si>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</si>
  <si>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</si>
  <si>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</si>
  <si>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</si>
  <si>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</si>
  <si>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</si>
  <si>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</si>
  <si>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</si>
  <si>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</si>
  <si>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</si>
  <si>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</si>
  <si>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</si>
  <si>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</si>
  <si>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</si>
  <si>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</si>
  <si>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</si>
  <si>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</si>
  <si>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</si>
  <si>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</si>
  <si>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</si>
  <si>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</si>
  <si>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</si>
  <si>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</si>
  <si>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</si>
  <si>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</si>
  <si>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</si>
  <si>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</si>
  <si>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</si>
  <si>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</si>
  <si>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</si>
  <si>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</si>
  <si>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</si>
  <si>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</si>
  <si>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</si>
  <si>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</si>
  <si>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</si>
  <si>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</si>
  <si>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</si>
  <si>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</si>
  <si>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</si>
  <si>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</si>
  <si>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</si>
  <si>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</si>
  <si>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</si>
  <si>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</si>
  <si>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</si>
  <si>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</si>
  <si>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</si>
  <si>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</si>
  <si>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</si>
  <si>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</si>
  <si>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</si>
  <si>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</si>
  <si>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</si>
  <si>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</si>
  <si>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</si>
  <si>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</si>
  <si>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</si>
  <si>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</si>
  <si>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</si>
  <si>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</si>
  <si>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</si>
  <si>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</si>
  <si>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</si>
  <si>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</si>
  <si>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</si>
  <si>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</si>
  <si>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</si>
  <si>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</si>
  <si>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</si>
  <si>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</si>
  <si>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</si>
  <si>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</si>
  <si>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</si>
  <si>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</si>
  <si>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</si>
  <si>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</si>
  <si>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</si>
  <si>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</si>
  <si>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</si>
  <si>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</si>
  <si>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</si>
  <si>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</si>
  <si>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</si>
  <si>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</si>
  <si>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</si>
  <si>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</si>
  <si>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</si>
  <si>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</si>
  <si>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</si>
  <si>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</si>
  <si>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</si>
  <si>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</si>
  <si>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</si>
  <si>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</si>
  <si>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</si>
  <si>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</si>
  <si>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</si>
  <si>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</si>
  <si>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</si>
  <si>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</si>
  <si>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</si>
  <si>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</si>
  <si>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</si>
  <si>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</si>
  <si>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</si>
  <si>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</si>
  <si>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</si>
  <si>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</si>
  <si>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</si>
  <si>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</si>
  <si>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</si>
  <si>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</si>
  <si>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</si>
  <si>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</si>
  <si>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</si>
  <si>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</si>
  <si>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</si>
  <si>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</si>
  <si>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</si>
  <si>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</si>
  <si>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</si>
  <si>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</si>
  <si>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</si>
  <si>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</si>
  <si>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</si>
  <si>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</si>
  <si>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</si>
  <si>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</si>
  <si>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</si>
  <si>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</si>
  <si>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</si>
  <si>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</si>
  <si>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</si>
  <si>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</si>
  <si>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</si>
  <si>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</si>
  <si>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</si>
  <si>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</si>
  <si>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</si>
  <si>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</si>
  <si>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</si>
  <si>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</si>
  <si>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</si>
  <si>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</si>
  <si>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</si>
  <si>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</si>
  <si>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</si>
  <si>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</si>
  <si>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</si>
  <si>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</si>
  <si>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</si>
  <si>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</si>
  <si>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</si>
  <si>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</si>
  <si>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</si>
  <si>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</si>
  <si>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</si>
  <si>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</si>
  <si>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</si>
  <si>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</si>
  <si>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</si>
  <si>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</si>
  <si>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</si>
  <si>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</si>
  <si>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</si>
  <si>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</si>
  <si>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</si>
  <si>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</si>
  <si>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</si>
  <si>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</si>
  <si>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</si>
  <si>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</si>
  <si>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</si>
  <si>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</si>
  <si>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</si>
  <si>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</si>
  <si>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</si>
  <si>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</si>
  <si>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</si>
  <si>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</si>
  <si>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</si>
  <si>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</si>
  <si>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</si>
  <si>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</si>
  <si>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</si>
  <si>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</si>
  <si>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</si>
  <si>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</si>
  <si>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</si>
  <si>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</si>
  <si>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</si>
  <si>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</si>
  <si>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</si>
  <si>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</si>
  <si>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</si>
  <si>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</si>
  <si>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</si>
  <si>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</si>
  <si>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</si>
  <si>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</si>
  <si>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</si>
  <si>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</si>
  <si>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</si>
  <si>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</si>
  <si>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</si>
  <si>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</si>
  <si>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</si>
  <si>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</si>
  <si>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</si>
  <si>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</si>
  <si>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</si>
  <si>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</si>
  <si>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</si>
  <si>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</si>
  <si>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</si>
  <si>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</si>
  <si>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</si>
  <si>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</si>
  <si>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</si>
  <si>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</si>
  <si>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</si>
  <si>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</si>
  <si>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</si>
  <si>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</si>
  <si>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</si>
  <si>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</si>
  <si>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</si>
  <si>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</si>
  <si>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</si>
  <si>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</si>
  <si>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</si>
  <si>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</si>
  <si>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</si>
  <si>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</si>
  <si>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</si>
  <si>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</si>
  <si>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</si>
  <si>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</si>
  <si>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</si>
  <si>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</si>
  <si>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</si>
  <si>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</si>
  <si>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</si>
  <si>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</si>
  <si>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</si>
  <si>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</si>
  <si>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</si>
  <si>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</si>
  <si>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</si>
  <si>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</si>
  <si>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</si>
  <si>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</si>
  <si>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</si>
  <si>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</si>
  <si>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</si>
  <si>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</si>
  <si>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</si>
  <si>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</si>
  <si>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</si>
  <si>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</si>
  <si>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</si>
  <si>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</si>
  <si>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</si>
  <si>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</si>
  <si>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</si>
  <si>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</si>
  <si>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</si>
  <si>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</si>
  <si>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</si>
  <si>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</si>
  <si>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</si>
  <si>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</si>
  <si>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</si>
  <si>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</si>
  <si>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</si>
  <si>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</si>
  <si>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</si>
  <si>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</si>
  <si>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</si>
  <si>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</si>
  <si>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</si>
  <si>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</si>
  <si>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</si>
  <si>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</si>
  <si>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</si>
  <si>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</si>
  <si>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</si>
  <si>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</si>
  <si>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</si>
  <si>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</si>
  <si>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</si>
  <si>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</si>
  <si>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</si>
  <si>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</si>
  <si>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</si>
  <si>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</si>
  <si>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</si>
  <si>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</si>
  <si>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</si>
  <si>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</si>
  <si>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</si>
  <si>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</si>
  <si>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</si>
  <si>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</si>
  <si>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</si>
  <si>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</si>
  <si>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</si>
  <si>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</si>
  <si>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</si>
  <si>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</si>
  <si>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</si>
  <si>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</si>
  <si>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</si>
  <si>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</si>
  <si>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</si>
  <si>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</si>
  <si>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</si>
  <si>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</si>
  <si>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</si>
  <si>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</si>
  <si>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</si>
  <si>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</si>
  <si>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</si>
  <si>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</si>
  <si>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</si>
  <si>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</si>
  <si>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</si>
  <si>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</si>
  <si>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</si>
  <si>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</si>
  <si>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</si>
  <si>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</si>
  <si>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</si>
  <si>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</si>
  <si>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</si>
  <si>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</si>
  <si>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</si>
  <si>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</si>
  <si>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</si>
  <si>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</si>
  <si>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</si>
  <si>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</si>
  <si>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</si>
  <si>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</si>
  <si>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</si>
  <si>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</si>
  <si>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</si>
  <si>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</si>
  <si>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</si>
  <si>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</si>
  <si>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</si>
  <si>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</si>
  <si>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</si>
  <si>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</si>
  <si>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</si>
  <si>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</si>
  <si>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</si>
  <si>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</si>
  <si>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</si>
  <si>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</si>
  <si>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</si>
  <si>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</si>
  <si>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</si>
  <si>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</si>
  <si>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</si>
  <si>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</si>
  <si>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</si>
  <si>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</si>
  <si>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</si>
  <si>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</si>
  <si>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</si>
  <si>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</si>
  <si>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</si>
  <si>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</si>
  <si>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</si>
  <si>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</si>
  <si>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</si>
  <si>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</si>
  <si>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</si>
  <si>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</si>
  <si>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</si>
  <si>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</si>
  <si>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</si>
  <si>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</si>
  <si>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</si>
  <si>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</si>
  <si>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</si>
  <si>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</si>
  <si>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</si>
  <si>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</si>
  <si>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</si>
  <si>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</si>
  <si>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</si>
  <si>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</si>
  <si>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</si>
  <si>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</si>
  <si>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</si>
  <si>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</si>
  <si>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</si>
  <si>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</si>
  <si>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</si>
  <si>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</si>
  <si>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</si>
  <si>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</si>
  <si>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</si>
  <si>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</si>
  <si>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</si>
  <si>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</si>
  <si>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</si>
  <si>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</si>
  <si>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</si>
  <si>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</si>
  <si>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</si>
  <si>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</si>
  <si>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</si>
  <si>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</si>
  <si>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</si>
  <si>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</si>
  <si>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</si>
  <si>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</si>
  <si>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</si>
  <si>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</si>
  <si>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</si>
  <si>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</si>
  <si>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</si>
  <si>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</si>
  <si>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</si>
  <si>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</si>
  <si>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</si>
  <si>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</si>
  <si>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</si>
  <si>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</si>
  <si>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</si>
  <si>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</si>
  <si>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</si>
  <si>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</si>
  <si>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</si>
  <si>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</si>
  <si>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</si>
  <si>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</si>
  <si>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</si>
  <si>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</si>
  <si>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</si>
  <si>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</si>
  <si>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</si>
  <si>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</si>
  <si>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</si>
  <si>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</si>
  <si>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</si>
  <si>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</si>
  <si>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</si>
  <si>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</si>
  <si>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</si>
  <si>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</si>
  <si>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</si>
  <si>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</si>
  <si>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</si>
  <si>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</si>
  <si>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</si>
  <si>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</si>
  <si>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</si>
  <si>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</si>
  <si>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</si>
  <si>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</si>
  <si>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</si>
  <si>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</si>
  <si>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</si>
  <si>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</si>
  <si>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</si>
  <si>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</si>
  <si>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</si>
  <si>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</si>
  <si>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</si>
  <si>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</si>
  <si>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</si>
  <si>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</si>
  <si>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</si>
  <si>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</si>
  <si>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</si>
  <si>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</si>
  <si>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</si>
  <si>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</si>
  <si>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</si>
  <si>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</si>
  <si>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</si>
  <si>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</si>
  <si>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</si>
  <si>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</si>
  <si>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</si>
  <si>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</si>
  <si>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</si>
  <si>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</si>
  <si>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</si>
  <si>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</si>
  <si>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</si>
  <si>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</si>
  <si>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</si>
  <si>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</si>
  <si>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</si>
  <si>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</si>
  <si>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</si>
  <si>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</si>
  <si>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</si>
  <si>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</si>
  <si>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</si>
  <si>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</si>
  <si>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</si>
  <si>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</si>
  <si>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</si>
  <si>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</si>
  <si>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</si>
  <si>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</si>
  <si>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</si>
  <si>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</si>
  <si>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</si>
  <si>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</si>
  <si>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</si>
  <si>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</si>
  <si>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</si>
  <si>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</si>
  <si>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</si>
  <si>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</si>
  <si>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</si>
  <si>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</si>
  <si>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</si>
  <si>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</si>
  <si>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</si>
  <si>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</si>
  <si>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</si>
  <si>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</si>
  <si>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</si>
  <si>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</si>
  <si>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</si>
  <si>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</si>
  <si>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</si>
  <si>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</si>
  <si>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</si>
  <si>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</si>
  <si>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</si>
  <si>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</si>
  <si>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</si>
  <si>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</si>
  <si>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</si>
  <si>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</si>
  <si>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</si>
  <si>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</si>
  <si>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</si>
  <si>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</si>
  <si>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</si>
  <si>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</si>
  <si>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</si>
  <si>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</si>
  <si>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</si>
  <si>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</si>
  <si>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</si>
  <si>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</si>
  <si>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</si>
  <si>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</si>
  <si>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</si>
  <si>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</si>
  <si>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</si>
  <si>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</si>
  <si>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</si>
  <si>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</si>
  <si>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</si>
  <si>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</si>
  <si>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</si>
  <si>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</si>
  <si>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</si>
  <si>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</si>
  <si>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</si>
  <si>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</si>
  <si>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</si>
  <si>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</si>
  <si>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</si>
  <si>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</si>
  <si>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</si>
  <si>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</si>
  <si>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</si>
  <si>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</si>
  <si>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</si>
  <si>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</si>
  <si>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</si>
  <si>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</si>
  <si>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</si>
  <si>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</si>
  <si>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</si>
  <si>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</si>
  <si>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</si>
  <si>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</si>
  <si>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</si>
  <si>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</si>
  <si>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</si>
  <si>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</si>
  <si>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</si>
  <si>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</si>
  <si>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</si>
  <si>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</si>
  <si>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</si>
  <si>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</si>
  <si>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</si>
  <si>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</si>
  <si>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</si>
  <si>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</si>
  <si>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</si>
  <si>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</si>
  <si>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</si>
  <si>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</si>
  <si>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</si>
  <si>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</si>
  <si>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</si>
  <si>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</si>
  <si>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</si>
  <si>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</si>
  <si>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</si>
  <si>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</si>
  <si>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</si>
  <si>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</si>
  <si>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</si>
  <si>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</si>
  <si>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</si>
  <si>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</si>
  <si>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</si>
  <si>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</si>
  <si>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</si>
  <si>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</si>
  <si>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</si>
  <si>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</si>
  <si>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</si>
  <si>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</si>
  <si>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</si>
  <si>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</si>
  <si>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</si>
  <si>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</si>
  <si>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</si>
  <si>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</si>
  <si>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</si>
  <si>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</si>
  <si>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</si>
  <si>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</si>
  <si>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</si>
  <si>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</si>
  <si>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</si>
  <si>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</si>
  <si>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</si>
  <si>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</si>
  <si>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</si>
  <si>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</si>
  <si>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</si>
  <si>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</si>
  <si>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</si>
  <si>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</si>
  <si>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</si>
  <si>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</si>
  <si>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</si>
  <si>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</si>
  <si>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</si>
  <si>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</si>
  <si>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</si>
  <si>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</si>
  <si>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</si>
  <si>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</si>
  <si>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</si>
  <si>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</si>
  <si>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</si>
  <si>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</si>
  <si>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</si>
  <si>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</si>
  <si>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</si>
  <si>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</si>
  <si>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</si>
  <si>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</si>
  <si>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</si>
  <si>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</si>
  <si>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</si>
  <si>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</si>
  <si>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</si>
  <si>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</si>
  <si>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</si>
  <si>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</si>
  <si>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</si>
  <si>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</si>
  <si>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</si>
  <si>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</si>
  <si>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</si>
  <si>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</si>
  <si>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</si>
  <si>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</si>
  <si>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</si>
  <si>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</si>
  <si>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</si>
  <si>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</si>
  <si>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</si>
  <si>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</si>
  <si>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</si>
  <si>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</si>
  <si>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</si>
  <si>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</si>
  <si>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</si>
  <si>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</si>
  <si>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</si>
  <si>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</si>
  <si>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</si>
  <si>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</si>
  <si>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</si>
  <si>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</si>
  <si>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</si>
  <si>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</si>
  <si>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</si>
  <si>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</si>
  <si>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</si>
  <si>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</si>
  <si>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</si>
  <si>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</si>
  <si>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</si>
  <si>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</si>
  <si>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</si>
  <si>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</si>
  <si>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</si>
  <si>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</si>
  <si>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</si>
  <si>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</si>
  <si>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</si>
  <si>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</si>
  <si>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</si>
  <si>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</si>
  <si>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</si>
  <si>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</si>
  <si>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</si>
  <si>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</si>
  <si>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</si>
  <si>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</si>
  <si>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</si>
  <si>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</si>
  <si>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</si>
  <si>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</si>
  <si>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</si>
  <si>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</si>
  <si>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</si>
  <si>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</si>
  <si>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</si>
  <si>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</si>
  <si>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</si>
  <si>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</si>
  <si>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</si>
  <si>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</si>
  <si>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</si>
  <si>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</si>
  <si>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</si>
  <si>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</si>
  <si>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</si>
  <si>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</si>
  <si>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</si>
  <si>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</si>
  <si>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</si>
  <si>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</si>
  <si>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</si>
  <si>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</si>
  <si>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</si>
  <si>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</si>
  <si>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</si>
  <si>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</si>
  <si>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</si>
  <si>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</si>
  <si>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</si>
  <si>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</si>
  <si>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</si>
  <si>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</si>
  <si>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</si>
  <si>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</si>
  <si>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</si>
  <si>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</si>
  <si>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</si>
  <si>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</si>
  <si>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</si>
  <si>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</si>
  <si>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</si>
  <si>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</si>
  <si>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</si>
  <si>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</si>
  <si>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</si>
  <si>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</si>
  <si>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</si>
  <si>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</si>
  <si>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</si>
  <si>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</si>
  <si>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</si>
  <si>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</si>
  <si>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</si>
  <si>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</si>
  <si>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</si>
  <si>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</si>
  <si>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</si>
  <si>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</si>
  <si>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</si>
  <si>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</si>
  <si>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</si>
  <si>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</si>
  <si>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</si>
  <si>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</si>
  <si>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</si>
  <si>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</si>
  <si>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</si>
  <si>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</si>
  <si>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</si>
  <si>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</si>
  <si>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</si>
  <si>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</si>
  <si>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</si>
  <si>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</si>
  <si>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</si>
  <si>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</si>
  <si>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</si>
  <si>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</si>
  <si>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</si>
  <si>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</si>
  <si>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</si>
  <si>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</si>
  <si>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</si>
  <si>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</si>
  <si>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</si>
  <si>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</si>
  <si>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</si>
  <si>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</si>
  <si>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</si>
  <si>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</si>
  <si>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</si>
  <si>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</si>
  <si>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</si>
  <si>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</si>
  <si>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</si>
  <si>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</si>
  <si>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</si>
  <si>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</si>
  <si>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</si>
  <si>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</si>
  <si>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</si>
  <si>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</si>
  <si>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</si>
  <si>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</si>
  <si>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</si>
  <si>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</si>
  <si>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</si>
  <si>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</si>
  <si>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</si>
  <si>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</si>
  <si>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</si>
  <si>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</si>
  <si>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</si>
  <si>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</si>
  <si>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</si>
  <si>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</si>
  <si>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</si>
  <si>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</si>
  <si>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</si>
  <si>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</si>
  <si>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</si>
  <si>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</si>
  <si>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</si>
  <si>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</si>
  <si>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</si>
  <si>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</si>
  <si>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</si>
  <si>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</si>
  <si>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</si>
  <si>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</si>
  <si>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</si>
  <si>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</si>
  <si>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</si>
  <si>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</si>
  <si>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</si>
  <si>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</si>
  <si>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</si>
  <si>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</si>
  <si>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</si>
  <si>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</si>
  <si>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</si>
  <si>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</si>
  <si>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</si>
  <si>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</si>
  <si>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</si>
  <si>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</si>
  <si>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</si>
  <si>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</si>
  <si>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</si>
  <si>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</si>
  <si>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</si>
  <si>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</si>
  <si>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</si>
  <si>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</si>
  <si>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</si>
  <si>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</si>
  <si>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</si>
  <si>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</si>
  <si>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</si>
  <si>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</si>
  <si>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</si>
  <si>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</si>
  <si>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</si>
  <si>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</si>
  <si>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</si>
  <si>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</si>
  <si>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</si>
  <si>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</si>
  <si>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</si>
  <si>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</si>
  <si>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</si>
  <si>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</si>
  <si>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</si>
  <si>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</si>
  <si>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</si>
  <si>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</si>
  <si>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</si>
  <si>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</si>
  <si>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</si>
  <si>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</si>
  <si>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</si>
  <si>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</si>
  <si>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</si>
  <si>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</si>
  <si>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</si>
  <si>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</si>
  <si>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</si>
  <si>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</si>
  <si>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</si>
  <si>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</si>
  <si>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</si>
  <si>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</si>
  <si>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</si>
  <si>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</si>
  <si>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</si>
  <si>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</si>
  <si>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</si>
  <si>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</si>
  <si>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</si>
  <si>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</si>
  <si>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</si>
  <si>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</si>
  <si>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</si>
  <si>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</si>
  <si>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</si>
  <si>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</si>
  <si>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</si>
  <si>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</si>
  <si>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</si>
  <si>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</si>
  <si>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</si>
  <si>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</si>
  <si>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</si>
  <si>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</si>
  <si>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</si>
  <si>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</si>
  <si>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</si>
  <si>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</si>
  <si>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</si>
  <si>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</si>
  <si>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</si>
  <si>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</si>
  <si>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</si>
  <si>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</si>
  <si>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</si>
  <si>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</si>
  <si>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</si>
  <si>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</si>
  <si>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</si>
  <si>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</si>
  <si>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</si>
  <si>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</si>
  <si>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</si>
  <si>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</si>
  <si>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</si>
  <si>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</si>
  <si>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</si>
  <si>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</si>
  <si>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</si>
  <si>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</si>
  <si>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</si>
  <si>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</si>
  <si>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</si>
  <si>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</si>
  <si>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</si>
  <si>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</si>
  <si>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</si>
  <si>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</si>
  <si>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</si>
  <si>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</si>
  <si>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</si>
  <si>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</si>
  <si>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</si>
  <si>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</si>
  <si>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</si>
  <si>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</si>
  <si>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</si>
  <si>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</si>
  <si>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</si>
  <si>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</si>
  <si>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</si>
  <si>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</si>
  <si>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</si>
  <si>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</si>
  <si>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</si>
  <si>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</si>
  <si>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</si>
  <si>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</si>
  <si>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</si>
  <si>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</si>
  <si>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</si>
  <si>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</si>
  <si>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</si>
  <si>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</si>
  <si>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</si>
  <si>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</si>
  <si>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</si>
  <si>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</si>
  <si>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</si>
  <si>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</si>
  <si>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</si>
  <si>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</si>
  <si>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</si>
  <si>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</si>
  <si>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</si>
  <si>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</si>
  <si>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</si>
  <si>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</si>
  <si>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</si>
  <si>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</si>
  <si>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</si>
  <si>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</si>
  <si>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</si>
  <si>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</si>
  <si>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</si>
  <si>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</si>
  <si>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</si>
  <si>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</si>
  <si>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</si>
  <si>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</si>
  <si>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</si>
  <si>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</si>
  <si>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</si>
  <si>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</si>
  <si>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</si>
  <si>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</si>
  <si>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</si>
  <si>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</si>
  <si>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</si>
  <si>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</si>
  <si>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</si>
  <si>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</si>
  <si>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</si>
  <si>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</si>
  <si>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</si>
  <si>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</si>
  <si>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</si>
  <si>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</si>
  <si>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</si>
  <si>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</si>
  <si>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</si>
  <si>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</si>
  <si>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</si>
  <si>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</si>
  <si>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</si>
  <si>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</si>
  <si>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</si>
  <si>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</si>
  <si>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</si>
  <si>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</si>
  <si>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</si>
  <si>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</si>
  <si>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</si>
  <si>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</si>
  <si>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</si>
  <si>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</si>
  <si>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</si>
  <si>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</si>
  <si>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</si>
  <si>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</si>
  <si>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</si>
  <si>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</si>
  <si>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</si>
  <si>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</si>
  <si>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</si>
  <si>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</si>
  <si>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</si>
  <si>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</si>
  <si>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</si>
  <si>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</si>
  <si>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</si>
  <si>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</si>
  <si>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</si>
  <si>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</si>
  <si>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</si>
  <si>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</si>
  <si>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</si>
  <si>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</si>
  <si>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</si>
  <si>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</si>
  <si>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</si>
  <si>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</si>
  <si>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</si>
  <si>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</si>
  <si>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</si>
  <si>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</si>
  <si>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</si>
  <si>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</si>
  <si>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</si>
  <si>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</si>
  <si>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</si>
  <si>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</si>
  <si>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</si>
  <si>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</si>
  <si>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</si>
  <si>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</si>
  <si>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</si>
  <si>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</si>
  <si>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</si>
  <si>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</si>
  <si>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</si>
  <si>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</si>
  <si>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</si>
  <si>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</si>
  <si>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</si>
  <si>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</si>
  <si>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</si>
  <si>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</si>
  <si>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</si>
  <si>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</si>
  <si>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</si>
  <si>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</si>
  <si>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</si>
  <si>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</si>
  <si>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</si>
  <si>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</si>
  <si>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</si>
  <si>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</si>
  <si>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</si>
  <si>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</si>
  <si>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</si>
  <si>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</si>
  <si>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</si>
  <si>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</si>
  <si>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</si>
  <si>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</si>
  <si>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</si>
  <si>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</si>
  <si>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</si>
  <si>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</si>
  <si>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</si>
  <si>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</si>
  <si>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</si>
  <si>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</si>
  <si>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</si>
  <si>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</si>
  <si>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</si>
  <si>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</si>
  <si>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</si>
  <si>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</si>
  <si>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</si>
  <si>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</si>
  <si>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</si>
  <si>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</si>
  <si>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</si>
  <si>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</si>
  <si>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</si>
  <si>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</si>
  <si>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</si>
  <si>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</si>
  <si>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</si>
  <si>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</si>
  <si>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</si>
  <si>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</si>
  <si>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</si>
  <si>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</si>
  <si>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</si>
  <si>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</si>
  <si>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</si>
  <si>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</si>
  <si>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</si>
  <si>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</si>
  <si>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</si>
  <si>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</si>
  <si>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</si>
  <si>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</si>
  <si>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</si>
  <si>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</si>
  <si>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</si>
  <si>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</si>
  <si>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</si>
  <si>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</si>
  <si>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</si>
  <si>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</si>
  <si>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</si>
  <si>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</si>
  <si>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</si>
  <si>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</si>
  <si>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</si>
  <si>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</si>
  <si>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</si>
  <si>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</si>
  <si>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</si>
  <si>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</si>
  <si>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</si>
  <si>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</si>
  <si>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</si>
  <si>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</si>
  <si>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</si>
  <si>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</si>
  <si>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</si>
  <si>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</si>
  <si>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</si>
  <si>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</si>
  <si>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</si>
  <si>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</si>
  <si>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</si>
  <si>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</si>
  <si>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</si>
  <si>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</si>
  <si>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</si>
  <si>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</si>
  <si>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</si>
  <si>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</si>
  <si>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</si>
  <si>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</si>
  <si>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</si>
  <si>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</si>
  <si>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</si>
  <si>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</si>
  <si>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</si>
  <si>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</si>
  <si>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</si>
  <si>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</si>
  <si>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</si>
  <si>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</si>
  <si>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</si>
  <si>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</si>
  <si>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</si>
  <si>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</si>
  <si>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</si>
  <si>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</si>
  <si>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</si>
  <si>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</si>
  <si>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</si>
  <si>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</si>
  <si>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</si>
  <si>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</si>
  <si>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</si>
  <si>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</si>
  <si>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</si>
  <si>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</si>
  <si>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</si>
  <si>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</si>
  <si>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</si>
  <si>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</si>
  <si>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</si>
  <si>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</si>
  <si>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</si>
  <si>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</si>
  <si>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</si>
  <si>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</si>
  <si>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</si>
  <si>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</si>
  <si>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</si>
  <si>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</si>
  <si>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</si>
  <si>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</si>
  <si>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</si>
  <si>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</si>
  <si>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</si>
  <si>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</si>
  <si>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</si>
  <si>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</si>
  <si>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</si>
  <si>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</si>
  <si>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</si>
  <si>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</si>
  <si>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</si>
  <si>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</si>
  <si>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</si>
  <si>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</si>
  <si>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</si>
  <si>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</si>
  <si>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</si>
  <si>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</si>
  <si>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</si>
  <si>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</si>
  <si>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</si>
  <si>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</si>
  <si>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</si>
  <si>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</si>
  <si>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</si>
  <si>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</si>
  <si>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</si>
  <si>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</si>
  <si>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</si>
  <si>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</si>
  <si>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</si>
  <si>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</si>
  <si>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</si>
  <si>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</si>
  <si>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</si>
  <si>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</si>
  <si>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</si>
  <si>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</si>
  <si>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</si>
  <si>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</si>
  <si>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</si>
  <si>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</si>
  <si>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</si>
  <si>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</si>
  <si>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</si>
  <si>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</si>
  <si>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</si>
  <si>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</si>
  <si>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</si>
  <si>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</si>
  <si>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</si>
  <si>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</si>
  <si>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</si>
  <si>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</si>
  <si>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</si>
  <si>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</si>
  <si>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</si>
  <si>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</si>
  <si>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</si>
  <si>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</si>
  <si>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</si>
  <si>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</si>
  <si>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</si>
  <si>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</si>
  <si>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</si>
  <si>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</si>
  <si>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</si>
  <si>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</si>
  <si>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</si>
  <si>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</si>
  <si>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</si>
  <si>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</si>
  <si>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</si>
  <si>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</si>
  <si>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</si>
  <si>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</si>
  <si>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</si>
  <si>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</si>
  <si>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</si>
  <si>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</si>
  <si>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</si>
  <si>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</si>
  <si>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</si>
  <si>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</si>
  <si>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</si>
  <si>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</si>
  <si>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</si>
  <si>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</si>
  <si>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</si>
  <si>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</si>
  <si>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</si>
  <si>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</si>
  <si>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</si>
  <si>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</si>
  <si>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</si>
  <si>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</si>
  <si>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</si>
  <si>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</si>
  <si>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</si>
  <si>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</si>
  <si>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</si>
  <si>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</si>
  <si>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</si>
  <si>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</si>
  <si>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</si>
  <si>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</si>
  <si>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</si>
  <si>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</si>
  <si>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</si>
  <si>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</si>
  <si>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</si>
  <si>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</si>
  <si>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</si>
  <si>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</si>
  <si>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</si>
  <si>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</si>
  <si>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</si>
  <si>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</si>
  <si>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</si>
  <si>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</si>
  <si>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</si>
  <si>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</si>
  <si>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</si>
  <si>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</si>
  <si>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</si>
  <si>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</si>
  <si>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</si>
  <si>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</si>
  <si>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</si>
  <si>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</si>
  <si>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</si>
  <si>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</si>
  <si>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</si>
  <si>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</si>
  <si>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</si>
  <si>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</si>
  <si>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</si>
  <si>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</si>
  <si>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</si>
  <si>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</si>
  <si>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</si>
  <si>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</si>
  <si>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</si>
  <si>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</si>
  <si>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</si>
  <si>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</si>
  <si>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</si>
  <si>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</si>
  <si>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</si>
  <si>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</si>
  <si>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</si>
  <si>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</si>
  <si>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</si>
  <si>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</si>
  <si>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</si>
  <si>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</si>
  <si>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</si>
  <si>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</si>
  <si>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</si>
  <si>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</si>
  <si>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</si>
  <si>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</si>
  <si>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</si>
  <si>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</si>
  <si>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</si>
  <si>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</si>
  <si>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</si>
  <si>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</si>
  <si>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</si>
  <si>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</si>
  <si>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</si>
  <si>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</si>
  <si>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</si>
  <si>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</si>
  <si>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</si>
  <si>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</si>
  <si>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</si>
  <si>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</si>
  <si>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</si>
  <si>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</si>
  <si>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</si>
  <si>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</si>
  <si>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</si>
  <si>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</si>
  <si>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</si>
  <si>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</si>
  <si>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</si>
  <si>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</si>
  <si>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</si>
  <si>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</si>
  <si>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</si>
  <si>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</si>
  <si>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</si>
  <si>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</si>
  <si>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</si>
  <si>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</si>
  <si>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</si>
  <si>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</si>
  <si>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</si>
  <si>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</si>
  <si>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</si>
  <si>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</si>
  <si>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</si>
  <si>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</si>
  <si>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</si>
  <si>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</si>
  <si>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</si>
  <si>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</si>
  <si>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</si>
  <si>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</si>
  <si>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</si>
  <si>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</si>
  <si>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</si>
  <si>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</si>
  <si>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</si>
  <si>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</si>
  <si>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</si>
  <si>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</si>
  <si>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</si>
  <si>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</si>
  <si>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</si>
  <si>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</si>
  <si>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</si>
  <si>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</si>
  <si>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</si>
  <si>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</si>
  <si>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</si>
  <si>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</si>
  <si>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</si>
  <si>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</si>
  <si>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</si>
  <si>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</si>
  <si>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</si>
  <si>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</si>
  <si>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</si>
  <si>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</si>
  <si>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</si>
  <si>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</si>
  <si>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</si>
  <si>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</si>
  <si>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</si>
  <si>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</si>
  <si>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</si>
  <si>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</si>
  <si>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</si>
  <si>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</si>
  <si>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</si>
  <si>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</si>
  <si>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</si>
  <si>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</si>
  <si>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</si>
  <si>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</si>
  <si>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</si>
  <si>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</si>
  <si>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</si>
  <si>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</si>
  <si>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</si>
  <si>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</si>
  <si>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</si>
  <si>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</si>
  <si>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</si>
  <si>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</si>
  <si>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</si>
  <si>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</si>
  <si>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</si>
  <si>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</si>
  <si>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</si>
  <si>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</si>
  <si>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</si>
  <si>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</si>
  <si>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</si>
  <si>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</si>
  <si>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</si>
  <si>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</si>
  <si>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</si>
  <si>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</si>
  <si>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</si>
  <si>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</si>
  <si>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</si>
  <si>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</si>
  <si>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</si>
  <si>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</si>
  <si>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</si>
  <si>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</si>
  <si>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</si>
  <si>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</si>
  <si>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</si>
  <si>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</si>
  <si>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</si>
  <si>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</si>
  <si>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</si>
  <si>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</si>
  <si>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</si>
  <si>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</si>
  <si>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</si>
  <si>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</si>
  <si>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</si>
  <si>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</si>
  <si>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</si>
  <si>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</si>
  <si>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</si>
  <si>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</si>
  <si>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</si>
  <si>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</si>
  <si>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</si>
  <si>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</si>
  <si>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</si>
  <si>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</si>
  <si>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</si>
  <si>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</si>
  <si>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</si>
  <si>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</si>
  <si>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</si>
  <si>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</si>
  <si>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</si>
  <si>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</si>
  <si>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</si>
  <si>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</si>
  <si>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</si>
  <si>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</si>
  <si>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</si>
  <si>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</si>
  <si>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</si>
  <si>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</si>
  <si>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</si>
  <si>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</si>
  <si>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</si>
  <si>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</si>
  <si>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</si>
  <si>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</si>
  <si>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</si>
  <si>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</si>
  <si>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</si>
  <si>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</si>
  <si>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</si>
  <si>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</si>
  <si>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</si>
  <si>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</si>
  <si>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</si>
  <si>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</si>
  <si>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</si>
  <si>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</si>
  <si>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</si>
  <si>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</si>
  <si>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</si>
  <si>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</si>
  <si>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</si>
  <si>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</si>
  <si>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</si>
  <si>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</si>
  <si>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</si>
  <si>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</si>
  <si>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</si>
  <si>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</si>
  <si>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</si>
  <si>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</si>
  <si>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</si>
  <si>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</si>
  <si>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</si>
  <si>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</si>
  <si>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</si>
  <si>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</si>
  <si>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</si>
  <si>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</si>
  <si>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</si>
  <si>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</si>
  <si>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</si>
  <si>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</si>
  <si>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</si>
  <si>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</si>
  <si>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</si>
  <si>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</si>
  <si>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</si>
  <si>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</si>
  <si>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</si>
  <si>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</si>
  <si>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</si>
  <si>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</si>
  <si>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</si>
  <si>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</si>
  <si>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</si>
  <si>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</si>
  <si>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</si>
  <si>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</si>
  <si>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</si>
  <si>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</si>
  <si>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</si>
  <si>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</si>
  <si>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</si>
  <si>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</si>
  <si>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</si>
  <si>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</si>
  <si>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</si>
  <si>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</si>
  <si>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</si>
  <si>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</si>
  <si>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</si>
  <si>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</si>
  <si>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</si>
  <si>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</si>
  <si>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</si>
  <si>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</si>
  <si>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</si>
  <si>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</si>
  <si>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</si>
  <si>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</si>
  <si>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</si>
  <si>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</si>
  <si>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</si>
  <si>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</si>
  <si>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</si>
  <si>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</si>
  <si>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</si>
  <si>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</si>
  <si>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</si>
  <si>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</si>
  <si>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</si>
  <si>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</si>
  <si>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</si>
  <si>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</si>
  <si>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</si>
  <si>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</si>
  <si>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</si>
  <si>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</si>
  <si>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</si>
  <si>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</si>
  <si>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</si>
  <si>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</si>
  <si>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</si>
  <si>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</si>
  <si>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</si>
  <si>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</si>
  <si>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</si>
  <si>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</si>
  <si>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</si>
  <si>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</si>
  <si>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</si>
  <si>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</si>
  <si>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</si>
  <si>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</si>
  <si>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</si>
  <si>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</si>
  <si>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</si>
  <si>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</si>
  <si>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</si>
  <si>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</si>
  <si>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</si>
  <si>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</si>
  <si>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</si>
  <si>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</si>
  <si>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</si>
  <si>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</si>
  <si>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</si>
  <si>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</si>
  <si>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</si>
  <si>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</si>
  <si>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</si>
  <si>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</si>
  <si>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</si>
  <si>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</si>
  <si>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</si>
  <si>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</si>
  <si>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</si>
  <si>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</si>
  <si>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</si>
  <si>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</si>
  <si>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</si>
  <si>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</si>
  <si>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</si>
  <si>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</si>
  <si>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</si>
  <si>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</si>
  <si>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</si>
  <si>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</si>
  <si>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</si>
  <si>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</si>
  <si>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</si>
  <si>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</si>
  <si>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</si>
  <si>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</si>
  <si>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</si>
  <si>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</si>
  <si>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</si>
  <si>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</si>
  <si>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</si>
  <si>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</si>
  <si>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</si>
  <si>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</si>
  <si>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</si>
  <si>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</si>
  <si>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</si>
  <si>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</si>
  <si>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</si>
  <si>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</si>
  <si>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</si>
  <si>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</si>
  <si>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</si>
  <si>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</si>
  <si>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</si>
  <si>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</si>
  <si>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</si>
  <si>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</si>
  <si>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</si>
  <si>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</si>
  <si>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</si>
  <si>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</si>
  <si>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</si>
  <si>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</si>
  <si>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</si>
  <si>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</si>
  <si>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</si>
  <si>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</si>
  <si>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</si>
  <si>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</si>
  <si>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</si>
  <si>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</si>
  <si>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</si>
  <si>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</si>
  <si>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</si>
  <si>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</si>
  <si>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</si>
  <si>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</si>
  <si>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</si>
  <si>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</si>
  <si>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</si>
  <si>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</si>
  <si>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</si>
  <si>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</si>
  <si>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</si>
  <si>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</si>
  <si>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</si>
  <si>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</si>
  <si>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</si>
  <si>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</si>
  <si>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</si>
  <si>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</si>
  <si>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</si>
  <si>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</si>
  <si>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</si>
  <si>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</si>
  <si>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</si>
  <si>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</si>
  <si>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</si>
  <si>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</si>
  <si>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</si>
  <si>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</si>
  <si>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</si>
  <si>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</si>
  <si>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</si>
  <si>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</si>
  <si>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</si>
  <si>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</si>
  <si>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</si>
  <si>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</si>
  <si>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</si>
  <si>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</si>
  <si>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</si>
  <si>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</si>
  <si>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</si>
  <si>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</si>
  <si>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</si>
  <si>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</si>
  <si>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</si>
  <si>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</si>
  <si>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</si>
  <si>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</si>
  <si>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</si>
  <si>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</si>
  <si>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</si>
  <si>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</si>
  <si>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</si>
  <si>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</si>
  <si>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</si>
  <si>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</si>
  <si>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</si>
  <si>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</si>
  <si>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</si>
  <si>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</si>
  <si>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</si>
  <si>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</si>
  <si>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</si>
  <si>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</si>
  <si>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</si>
  <si>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</si>
  <si>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</si>
  <si>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</si>
  <si>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</si>
  <si>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</si>
  <si>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</si>
  <si>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</si>
  <si>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</si>
  <si>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</si>
  <si>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</si>
  <si>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</si>
  <si>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</si>
  <si>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</si>
  <si>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</si>
  <si>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</si>
  <si>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</si>
  <si>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</si>
  <si>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</si>
  <si>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</si>
  <si>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</si>
  <si>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</si>
  <si>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</si>
  <si>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</si>
  <si>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</si>
  <si>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</si>
  <si>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</si>
  <si>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</si>
  <si>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</si>
  <si>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</si>
  <si>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</si>
  <si>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</si>
  <si>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</si>
  <si>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</si>
  <si>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</si>
  <si>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</si>
  <si>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</si>
  <si>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</si>
  <si>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</si>
  <si>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</si>
  <si>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</si>
  <si>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</si>
  <si>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</si>
  <si>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</si>
  <si>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</si>
  <si>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</si>
  <si>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</si>
  <si>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</si>
  <si>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</si>
  <si>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</si>
  <si>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</si>
  <si>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</si>
  <si>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</si>
  <si>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</si>
  <si>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</si>
  <si>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</si>
  <si>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</si>
  <si>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</si>
  <si>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</si>
  <si>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</si>
  <si>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</si>
  <si>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</si>
  <si>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</si>
  <si>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</si>
  <si>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</si>
  <si>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</si>
  <si>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</si>
  <si>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</si>
  <si>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</si>
  <si>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</si>
  <si>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</si>
  <si>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</si>
  <si>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</si>
  <si>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</si>
  <si>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</si>
  <si>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</si>
  <si>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</si>
  <si>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</si>
  <si>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</si>
  <si>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</si>
  <si>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</si>
  <si>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</si>
  <si>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</si>
  <si>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</si>
  <si>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</si>
  <si>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</si>
  <si>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</si>
  <si>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</si>
  <si>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</si>
  <si>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</si>
  <si>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</si>
  <si>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</si>
  <si>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</si>
  <si>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</si>
  <si>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</si>
  <si>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</si>
  <si>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</si>
  <si>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</si>
  <si>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</si>
  <si>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</si>
  <si>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</si>
  <si>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</si>
  <si>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</si>
  <si>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</si>
  <si>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</si>
  <si>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</si>
  <si>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</si>
  <si>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</si>
  <si>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</si>
  <si>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</si>
  <si>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</si>
  <si>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</si>
  <si>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</si>
  <si>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</si>
  <si>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</si>
  <si>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</si>
  <si>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</si>
  <si>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</si>
  <si>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</si>
  <si>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</si>
  <si>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</si>
  <si>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</si>
  <si>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</si>
  <si>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</si>
  <si>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</si>
  <si>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</si>
  <si>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</si>
  <si>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</si>
  <si>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</si>
  <si>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</si>
  <si>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</si>
  <si>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</si>
  <si>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</si>
  <si>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</si>
  <si>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</si>
  <si>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</si>
  <si>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</si>
  <si>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</si>
  <si>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</si>
  <si>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</si>
  <si>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</si>
  <si>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</si>
  <si>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</si>
  <si>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</si>
  <si>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</si>
  <si>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</si>
  <si>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</si>
  <si>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</si>
  <si>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</si>
  <si>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</si>
  <si>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</si>
  <si>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</si>
  <si>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</si>
  <si>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</si>
  <si>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</si>
  <si>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</si>
  <si>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</si>
  <si>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</si>
  <si>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</si>
  <si>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</si>
  <si>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</si>
  <si>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</si>
  <si>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</si>
  <si>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</si>
  <si>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</si>
  <si>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</si>
  <si>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</si>
  <si>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</si>
  <si>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</si>
  <si>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</si>
  <si>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ETA 20 min</t>
  </si>
  <si>
    <t>PCM-20251106-00000242</t>
  </si>
  <si>
    <t>ETA 50km</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</si>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</sst>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1" dataDxfId="140" headerRowBorderDxfId="138" tableBorderDxfId="139" totalsRowBorderDxfId="137">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304.23898252315121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0.78429502314975252</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5.1482523151207715E-2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45967.187408449077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45967.187408449077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45967.187408449077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45967.187408449077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45967.187408449077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45967.187408449077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45967.187408449077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45967.187408449077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45967.187408449077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45967.187408449077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45967.187408449077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45967.187408449077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45967.187408449077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45967.187408449077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45967.187408449077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45967.187408449077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45967.187408449077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45967.187408449077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45967.187408449077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45967.187408449077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45967.187408449077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45967.187408449077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45967.187408449077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45967.187408449077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45967.187408449077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45967.187408449077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45967.187408449077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45967.187408449077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45967.187408449077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45967.187408449077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45967.187408449077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45967.187408449077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45967.187408449077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45967.187408449077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45967.187408449077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45967.187408449077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45967.187408449077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45967.187408449077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45967.187408449077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45967.187408449077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45967.187408449077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45967.187408449077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45967.187408449077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45967.187408449077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45967.187408449077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45967.187408449077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45967.187408449077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45967.187408449077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45967.187408449077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45967.187408449077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45967.187408449077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45967.187408449077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45967.187408449077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45967.187408449077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45967.187408449077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45967.187408449077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45967.187408449077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45967.187408449077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45967.187408449077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45967.187408449077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45967.187408449077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45967.187408449077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45967.187408449077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45967.187408449077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45967.187408449077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45967.187408449077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45967.187408449077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45967.187408449077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45967.187408449077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45967.187408449077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45967.187408449077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45967.187408449077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45967.187408449077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45967.187408449077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45967.187408449077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45967.187408449077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45967.187408449077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45967.187408449077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45967.187408449077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45967.187408449077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45967.187408449077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45967.187408449077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45967.187408449077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45967.187408449077</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45967.187408449077</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45967.187408449077</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D5BBDFC4-FC3E-4F49-A106-2A29A45B2203}"/>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142.18757048611587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8.4453251157465274</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18" t="s">
        <v>22203</v>
      </c>
      <c r="E5" s="111" t="s">
        <v>39104</v>
      </c>
      <c r="F5" s="112">
        <v>45967.118773148148</v>
      </c>
      <c r="G5" s="113">
        <f ca="1">IFERROR(NOW()-F5,"-")</f>
        <v>6.8635300929599907E-2</v>
      </c>
      <c r="H5" s="112">
        <v>45967.113217592596</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26249</v>
      </c>
      <c r="E6" s="85" t="s">
        <v>39021</v>
      </c>
      <c r="F6" s="112">
        <v>45967.156481481485</v>
      </c>
      <c r="G6" s="113">
        <f ca="1">IFERROR(NOW()-F6,"-")</f>
        <v>3.0926967592677101E-2</v>
      </c>
      <c r="H6" s="112">
        <v>45967.149537037039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45967.187408449077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45967.187408449077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45967.187408449077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45967.187408449077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45967.187408449077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45967.187408449077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45967.187408449077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45967.187408449077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45967.187408449077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45967.187408449077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45967.187408449077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45967.187408449077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45967.187408449077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45967.187408449077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45967.187408449077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45967.187408449077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45967.187408449077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45967.187408449077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45967.187408449077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45967.187408449077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45967.187408449077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45967.187408449077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45967.187408449077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45967.187408449077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45967.187408449077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45967.187408449077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45967.187408449077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45967.187408449077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45967.187408449077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45967.187408449077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45967.187408449077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45967.187408449077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45967.187408449077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45967.187408449077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45967.187408449077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45967.187408449077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45967.187408449077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45967.187408449077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45967.187408449077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45967.187408449077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45967.187408449077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45967.187408449077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45967.187408449077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45967.187408449077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45967.187408449077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45967.187408449077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45967.187408449077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45967.187408449077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45967.187408449077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45967.187408449077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45967.187408449077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45967.187408449077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45967.187408449077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45967.187408449077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45967.187408449077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45967.187408449077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45967.187408449077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45967.187408449077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45967.187408449077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45967.187408449077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45967.187408449077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45967.187408449077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45967.187408449077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45967.187408449077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45967.187408449077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45967.187408449077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45967.187408449077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45967.187408449077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45967.187408449077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45967.187408449077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45967.187408449077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45967.187408449077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45967.187408449077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45967.187408449077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45967.187408449077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45967.187408449077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45967.187408449077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45967.187408449077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45967.187408449077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45967.187408449077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45967.187408449077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45967.187408449077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45967.187408449077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45967.187408449077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45967.187408449077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45967.187408449077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45967.187408449077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45967.187408449077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45967.187408449077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45967.187408449077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45967.187408449077</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45967.187408449077</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55"/>
      <c r="B99" s="156" t="str">
        <f>IFERROR(VLOOKUP(D99,DB!A:K,11,0),"")</f>
        <v/>
      </c>
      <c r="C99" s="156"/>
      <c r="D99" s="156"/>
      <c r="E99" s="157"/>
      <c r="F99" s="158"/>
      <c r="G99" s="159">
        <f ca="1">IFERROR(NOW()-F99,"-")</f>
        <v>45967.187408449077</v>
      </c>
      <c r="H99" s="158"/>
      <c r="I99" s="156" t="str">
        <f>IFERROR(VLOOKUP(D99,DB!A:F,6,0),"")</f>
        <v/>
      </c>
      <c r="J99" s="156" t="str">
        <f>IFERROR(VLOOKUP(D99,DB!A:G,7,0),"")</f>
        <v/>
      </c>
      <c r="K99" s="160"/>
      <c r="L99" s="156" t="str">
        <f>IFERROR(VLOOKUP(D99,DB!A:I,9,0),"")</f>
        <v/>
      </c>
      <c r="M99" s="156"/>
      <c r="N99" s="156"/>
      <c r="O99" s="156"/>
      <c r="P99" s="156"/>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c r="BN99" s="156"/>
      <c r="BO99" s="156"/>
      <c r="BP99" s="156"/>
      <c r="BQ99" s="156"/>
      <c r="BR99" s="156"/>
      <c r="BS99" s="156"/>
      <c r="BT99" s="156"/>
      <c r="BU99" s="156"/>
      <c r="BV99" s="156"/>
      <c r="BW99" s="156"/>
      <c r="BX99" s="156"/>
      <c r="BY99" s="156"/>
      <c r="BZ99" s="156"/>
      <c r="CA99" s="156"/>
      <c r="CB99" s="156"/>
      <c r="CC99" s="156"/>
      <c r="CD99" s="156"/>
      <c r="CE99" s="156"/>
      <c r="CF99" s="156"/>
      <c r="CG99" s="156"/>
      <c r="CH99" s="156"/>
      <c r="CI99" s="156"/>
      <c r="CJ99" s="161"/>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45967.187408449077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45967.187408449077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45967.187408449077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45967.187408449077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45967.187408449077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45967.187408449077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45967.187408449077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45967.187408449077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45967.187408449077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45967.187408449077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45967.187408449077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45967.187408449077</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45967.187408449077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45967.187408449077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45967.187408449077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45967.187408449077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45967.187408449077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45967.187408449077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45967.187408449077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45967.187408449077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45967.187408449077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45967.187408449077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45967.187408449077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45967.187408449077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45967.187408449077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45967.187408449077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45967.187408449077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45967.187408449077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45967.187408449077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45967.187408449077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45967.187408449077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45967.187408449077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45967.187408449077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45967.187408449077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45967.187408449077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45967.187408449077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45967.187408449077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45967.187408449077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45967.187408449077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45967.187408449077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45967.187408449077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45967.187408449077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45967.187408449077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45967.187408449077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45967.187408449077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45967.187408449077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45967.187408449077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45967.187408449077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45967.187408449077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45967.187408449077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45967.187408449077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45967.187408449077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45967.187408449077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45967.187408449077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45967.187408449077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45967.187408449077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45967.187408449077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45967.187408449077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45967.187408449077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45967.187408449077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45967.187408449077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45967.187408449077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45967.187408449077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45967.187408449077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45967.187408449077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45967.187408449077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45967.187408449077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45967.187408449077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45967.187408449077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45967.187408449077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45967.187408449077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45967.187408449077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45967.187408449077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45967.187408449077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45967.187408449077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45967.187408449077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45967.187408449077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45967.187408449077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45967.187408449077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45967.187408449077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45967.187408449077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45967.187408449077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45967.187408449077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45967.187408449077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45967.187408449077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45967.187408449077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45967.187408449077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45967.187408449077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45967.187408449077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45967.187408449077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45967.187408449077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45967.187408449077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45967.187408449077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45967.187408449077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45967.187408449077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45967.187408449077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45967.187408449077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45967.187408449077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45967.187408449077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45967.187408449077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45967.187408449077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45967.187408449077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45967.187408449077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45967.187408449077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45967.187408449077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45967.187408449077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45967.187408449077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45967.187408449077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45967.187408449077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45967.187408449077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45967.187408449077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45967.187408449077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45967.187408449077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45967.187408449077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45967.187408449077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45967.187408449077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45967.187408449077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45967.187408449077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45967.187408449077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45967.187408449077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45967.187408449077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45967.187408449077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45967.187408449077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45967.187408449077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45967.187408449077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45967.187408449077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45967.187408449077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45967.187408449077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45967.187408449077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45967.187408449077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45967.187408449077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45967.187408449077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45967.187408449077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45967.187408449077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45967.187408449077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45967.187408449077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45967.187408449077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45967.187408449077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45967.187408449077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45967.187408449077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45967.187408449077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45967.187408449077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45967.187408449077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45967.187408449077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45967.187408449077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45967.187408449077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45967.187408449077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45967.187408449077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45967.187408449077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45967.187408449077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45967.187408449077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45967.187408449077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45967.187408449077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45967.187408449077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45967.187408449077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45967.187408449077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45967.187408449077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45967.187408449077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45967.187408449077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45967.187408449077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45967.187408449077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45967.187408449077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45967.187408449077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45967.187408449077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45967.187408449077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45967.187408449077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45967.187408449077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45967.187408449077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45967.187408449077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45967.187408449077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45967.187408449077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45967.187408449077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45967.187408449077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45967.187408449077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45967.187408449077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45967.187408449077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45967.187408449077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45967.187408449077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45967.187408449077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45967.187408449077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45967.187408449077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45967.187408449077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45967.187408449077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45967.187408449077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45967.187408449077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45967.187408449077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45967.187408449077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45967.187408449077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45967.187408449077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45967.187408449077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45967.187408449077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45967.187408449077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45967.187408449077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45967.187408449077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45967.187408449077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45967.187408449077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45967.187408449077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45967.187408449077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45967.187408449077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45967.187408449077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45967.187408449077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45967.187408449077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45967.187408449077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45967.187408449077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45967.187408449077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45967.187408449077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45967.187408449077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45967.187408449077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45967.187408449077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45967.187408449077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45967.187408449077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45967.187408449077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45967.187408449077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45967.187408449077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45967.187408449077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45967.187408449077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45967.187408449077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45967.187408449077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45967.187408449077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45967.187408449077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45967.187408449077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45967.187408449077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45967.187408449077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45967.187408449077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45967.187408449077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45967.187408449077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45967.187408449077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45967.187408449077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45967.187408449077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45967.187408449077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45967.187408449077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45967.187408449077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45967.187408449077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45967.187408449077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45967.187408449077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45967.187408449077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45967.187408449077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45967.187408449077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45967.187408449077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45967.187408449077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45967.187408449077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45967.187408449077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45967.187408449077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45967.187408449077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45967.187408449077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45967.187408449077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45967.187408449077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45967.187408449077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45967.187408449077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45967.187408449077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45967.187408449077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45967.187408449077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45967.187408449077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45967.187408449077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45967.187408449077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45967.187408449077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45967.187408449077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45967.187408449077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45967.187408449077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45967.187408449077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45967.187408449077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45967.187408449077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45967.187408449077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45967.187408449077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45967.187408449077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45967.187408449077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45967.187408449077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45967.187408449077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45967.187408449077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45967.187408449077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45967.187408449077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45967.187408449077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45967.187408449077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45967.187408449077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45967.187408449077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45967.187408449077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45967.187408449077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45967.187408449077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45967.187408449077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45967.187408449077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45967.187408449077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45967.187408449077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45967.187408449077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45967.187408449077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45967.187408449077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45967.187408449077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45967.187408449077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45967.187408449077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45967.187408449077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45967.187408449077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45967.187408449077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45967.187408449077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45967.187408449077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45967.187408449077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45967.187408449077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45967.187408449077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45967.187408449077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45967.187408449077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45967.187408449077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45967.187408449077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45967.187408449077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45967.187408449077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45967.187408449077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45967.187408449077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45967.187408449077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45967.187408449077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45967.187408449077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45967.187408449077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45967.187408449077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45967.187408449077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45967.187408449077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45967.187408449077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45967.187408449077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45967.187408449077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45967.187408449077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45967.187408449077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45967.187408449077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45967.187408449077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45967.187408449077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45967.187408449077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45967.187408449077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45967.187408449077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45967.187408449077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45967.187408449077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45967.187408449077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45967.187408449077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45967.187408449077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45967.187408449077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45967.187408449077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45967.187408449077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45967.187408449077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45967.187408449077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45967.187408449077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45967.187408449077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45967.187408449077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45967.187408449077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45967.187408449077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45967.187408449077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45967.187408449077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45967.187408449077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45967.187408449077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45967.187408449077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45967.187408449077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45967.187408449077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45967.187408449077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45967.187408449077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45967.187408449077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45967.187408449077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45967.187408449077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45967.187408449077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45967.187408449077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45967.187408449077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45967.187408449077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45967.187408449077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45967.187408449077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45967.187408449077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45967.187408449077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45967.187408449077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45967.187408449077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45967.187408449077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45967.187408449077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45967.187408449077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45967.187408449077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45967.187408449077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45967.187408449077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45967.187408449077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45967.187408449077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45967.187408449077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45967.187408449077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45967.187408449077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45967.187408449077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45967.187408449077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45967.187408449077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45967.187408449077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45967.187408449077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45967.187408449077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45967.187408449077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45967.187408449077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45967.187408449077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45967.187408449077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45967.187408449077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45967.187408449077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45967.187408449077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45967.187408449077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45967.187408449077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45967.187408449077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45967.187408449077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45967.187408449077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45967.187408449077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45967.187408449077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45967.187408449077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45967.187408449077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45967.187408449077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45967.187408449077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45967.187408449077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45967.187408449077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45967.187408449077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45967.187408449077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45967.187408449077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45967.187408449077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45967.187408449077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45967.187408449077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45967.187408449077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45967.187408449077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45967.187408449077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45967.187408449077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45967.187408449077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45967.187408449077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45967.187408449077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45967.187408449077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45967.187408449077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45967.187408449077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45967.187408449077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45967.187408449077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45967.187408449077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45967.187408449077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45967.187408449077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45967.187408449077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45967.187408449077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45967.187408449077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45967.187408449077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45967.187408449077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45967.187408449077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45967.187408449077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45967.187408449077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45967.187408449077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45967.187408449077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45967.187408449077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45967.187408449077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45967.187408449077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45967.187408449077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45967.187408449077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45967.187408449077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45967.187408449077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45967.187408449077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45967.187408449077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45967.187408449077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45967.187408449077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45967.187408449077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45967.187408449077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45967.187408449077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45967.187408449077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45967.187408449077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45967.187408449077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45967.187408449077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45967.187408449077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45967.187408449077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45967.187408449077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45967.187408449077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45967.187408449077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45967.187408449077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45967.187408449077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45967.187408449077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45967.187408449077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45967.187408449077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45967.187408449077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45967.187408449077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45967.187408449077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45967.187408449077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45967.187408449077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45967.187408449077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45967.187408449077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45967.187408449077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45967.187408449077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45967.187408449077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45967.187408449077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45967.187408449077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45967.187408449077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45967.187408449077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45967.187408449077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45967.187408449077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45967.187408449077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45967.187408449077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45967.187408449077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45967.187408449077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45967.187408449077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45967.187408449077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45967.187408449077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45967.187408449077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45967.187408449077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45967.187408449077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45967.187408449077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45967.187408449077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45967.187408449077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45967.187408449077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45967.187408449077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45967.187408449077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45967.187408449077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45967.187408449077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45967.187408449077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45967.187408449077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45967.187408449077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45967.187408449077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45967.187408449077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45967.187408449077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45967.187408449077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45967.187408449077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45967.187408449077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45967.187408449077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45967.187408449077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45967.187408449077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45967.187408449077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45967.187408449077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45967.187408449077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45967.187408449077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45967.187408449077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45967.187408449077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45967.187408449077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45967.187408449077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45967.187408449077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45967.187408449077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45967.187408449077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45967.187408449077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45967.187408449077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45967.187408449077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45967.187408449077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45967.187408449077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45967.187408449077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45967.187408449077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45967.187408449077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45967.187408449077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45967.187408449077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45967.187408449077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45967.187408449077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45967.187408449077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45967.187408449077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45967.187408449077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45967.187408449077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45967.187408449077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45967.187408449077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45967.187408449077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45967.187408449077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45967.187408449077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45967.187408449077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45967.187408449077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45967.187408449077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45967.187408449077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45967.187408449077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45967.187408449077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45967.187408449077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45967.187408449077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45967.187408449077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45967.187408449077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45967.187408449077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45967.187408449077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45967.187408449077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45967.187408449077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45967.187408449077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45967.187408449077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45967.187408449077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45967.187408449077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45967.187408449077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45967.187408449077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45967.187408449077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45967.187408449077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45967.187408449077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45967.187408449077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45967.187408449077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45967.187408449077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45967.187408449077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45967.187408449077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45967.187408449077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45967.187408449077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45967.187408449077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45967.187408449077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45967.187408449077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45967.187408449077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45967.187408449077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45967.187408449077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45967.187408449077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45967.187408449077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45967.187408449077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45967.187408449077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45967.187408449077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45967.187408449077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45967.187408449077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45967.187408449077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45967.187408449077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45967.187408449077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45967.187408449077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45967.187408449077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45967.187408449077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45967.187408449077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45967.187408449077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45967.187408449077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45967.187408449077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45967.187408449077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45967.187408449077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45967.187408449077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45967.187408449077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45967.187408449077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45967.187408449077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45967.187408449077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45967.187408449077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45967.187408449077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45967.187408449077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45967.187408449077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45967.187408449077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45967.187408449077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45967.187408449077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45967.187408449077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45967.187408449077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45967.187408449077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45967.187408449077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45967.187408449077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45967.187408449077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45967.187408449077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45967.187408449077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45967.187408449077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45967.187408449077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45967.187408449077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45967.187408449077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45967.187408449077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45967.187408449077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45967.187408449077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45967.187408449077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45967.187408449077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45967.187408449077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45967.187408449077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45967.187408449077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45967.187408449077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45967.187408449077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45967.187408449077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45967.187408449077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45967.187408449077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45967.187408449077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45967.187408449077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45967.187408449077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45967.187408449077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45967.187408449077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45967.187408449077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45967.187408449077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45967.187408449077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45967.187408449077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45967.187408449077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45967.187408449077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45967.187408449077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45967.187408449077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45967.187408449077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45967.187408449077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45967.187408449077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45967.187408449077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45967.187408449077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45967.187408449077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45967.187408449077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45967.187408449077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45967.187408449077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45967.187408449077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45967.187408449077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45967.187408449077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45967.187408449077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45967.187408449077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45967.187408449077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45967.187408449077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45967.187408449077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45967.187408449077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45967.187408449077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45967.187408449077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45967.187408449077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45967.187408449077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45967.187408449077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45967.187408449077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45967.187408449077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45967.187408449077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45967.187408449077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45967.187408449077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45967.187408449077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45967.187408449077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45967.187408449077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45967.187408449077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45967.187408449077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45967.187408449077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45967.187408449077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45967.187408449077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45967.187408449077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45967.187408449077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45967.187408449077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45967.187408449077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45967.187408449077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45967.187408449077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45967.187408449077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45967.187408449077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45967.187408449077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45967.187408449077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45967.187408449077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45967.187408449077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45967.187408449077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45967.187408449077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45967.187408449077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45967.187408449077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45967.187408449077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45967.187408449077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45967.187408449077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45967.187408449077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45967.187408449077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45967.187408449077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45967.187408449077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45967.187408449077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45967.187408449077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45967.187408449077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45967.187408449077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45967.187408449077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45967.187408449077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45967.187408449077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45967.187408449077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45967.187408449077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45967.187408449077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45967.187408449077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45967.187408449077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45967.187408449077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45967.187408449077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45967.187408449077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45967.187408449077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45967.187408449077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45967.187408449077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45967.187408449077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45967.187408449077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45967.187408449077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45967.187408449077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45967.187408449077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45967.187408449077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45967.187408449077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45967.187408449077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45967.187408449077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45967.187408449077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45967.187408449077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45967.187408449077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45967.187408449077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45967.187408449077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45967.187408449077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45967.187408449077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45967.187408449077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45967.187408449077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45967.187408449077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45967.187408449077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45967.187408449077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45967.187408449077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45967.187408449077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45967.187408449077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45967.187408449077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45967.187408449077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45967.187408449077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45967.187408449077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45967.187408449077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45967.187408449077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45967.187408449077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45967.187408449077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45967.187408449077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45967.187408449077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45967.187408449077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45967.187408449077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45967.187408449077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45967.187408449077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45967.187408449077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45967.187408449077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45967.187408449077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45967.187408449077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45967.187408449077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45967.187408449077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45967.187408449077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45967.187408449077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45967.187408449077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45967.187408449077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45967.187408449077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45967.187408449077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45967.187408449077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45967.187408449077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45967.187408449077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45967.187408449077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45967.187408449077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45967.187408449077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45967.187408449077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45967.187408449077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45967.187408449077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45967.187408449077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45967.187408449077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45967.187408449077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45967.187408449077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45967.187408449077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45967.187408449077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45967.187408449077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45967.187408449077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45967.187408449077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45967.187408449077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45967.187408449077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45967.187408449077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45967.187408449077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45967.187408449077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45967.187408449077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45967.187408449077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45967.187408449077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45967.187408449077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45967.187408449077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45967.187408449077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45967.187408449077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45967.187408449077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45967.187408449077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45967.187408449077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45967.187408449077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45967.187408449077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45967.187408449077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45967.187408449077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45967.187408449077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45967.187408449077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45967.187408449077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45967.187408449077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45967.187408449077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45967.187408449077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45967.187408449077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45967.187408449077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45967.187408449077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45967.187408449077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45967.187408449077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45967.187408449077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45967.187408449077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45967.187408449077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45967.187408449077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45967.187408449077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45967.187408449077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45967.187408449077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45967.187408449077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45967.187408449077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45967.187408449077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45967.187408449077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45967.187408449077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45967.187408449077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45967.187408449077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45967.187408449077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45967.187408449077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45967.187408449077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45967.187408449077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45967.187408449077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45967.187408449077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45967.187408449077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45967.187408449077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45967.187408449077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45967.187408449077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45967.187408449077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45967.187408449077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45967.187408449077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45967.187408449077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45967.187408449077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45967.187408449077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45967.187408449077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45967.187408449077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45967.187408449077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45967.187408449077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45967.187408449077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45967.187408449077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45967.187408449077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45967.187408449077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45967.187408449077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45967.187408449077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45967.187408449077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45967.187408449077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45967.187408449077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45967.187408449077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45967.187408449077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45967.187408449077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45967.187408449077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45967.187408449077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45967.187408449077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45967.187408449077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45967.187408449077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45967.187408449077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45967.187408449077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45967.187408449077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45967.187408449077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45967.187408449077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45967.187408449077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45967.187408449077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45967.187408449077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45967.187408449077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45967.187408449077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45967.187408449077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45967.187408449077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45967.187408449077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45967.187408449077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45967.187408449077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45967.187408449077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45967.187408449077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45967.187408449077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45967.187408449077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45967.187408449077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45967.187408449077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45967.187408449077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45967.187408449077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45967.187408449077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45967.187408449077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45967.187408449077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45967.187408449077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45967.187408449077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45967.187408449077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45967.187408449077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45967.187408449077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45967.187408449077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45967.187408449077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45967.187408449077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45967.187408449077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45967.187408449077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45967.187408449077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45967.187408449077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45967.187408449077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45967.187408449077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45967.187408449077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45967.187408449077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45967.187408449077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45967.187408449077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45967.187408449077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45967.187408449077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45967.187408449077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45967.187408449077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45967.187408449077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45967.187408449077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45967.187408449077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45967.187408449077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45967.187408449077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45967.187408449077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45967.187408449077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45967.187408449077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45967.187408449077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45967.187408449077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45967.187408449077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45967.187408449077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45967.187408449077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45967.187408449077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45967.187408449077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45967.187408449077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45967.187408449077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45967.187408449077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45967.187408449077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45967.187408449077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45967.187408449077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45967.187408449077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45967.187408449077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45967.187408449077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45967.187408449077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45967.187408449077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45967.187408449077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45967.187408449077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45967.187408449077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45967.187408449077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45967.187408449077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45967.187408449077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45967.187408449077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45967.187408449077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45967.187408449077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45967.187408449077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45967.187408449077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45967.187408449077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45967.187408449077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45967.187408449077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45967.187408449077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45967.187408449077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45967.187408449077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45967.187408449077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45967.187408449077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45967.187408449077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45967.187408449077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45967.187408449077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45967.187408449077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45967.187408449077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45967.187408449077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45967.187408449077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45967.187408449077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45967.187408449077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45967.187408449077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45967.187408449077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45967.187408449077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45967.187408449077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45967.187408449077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45967.187408449077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45967.187408449077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45967.187408449077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45967.187408449077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45967.187408449077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45967.187408449077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45967.187408449077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45967.187408449077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45967.187408449077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45967.187408449077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45967.187408449077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45967.187408449077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45967.187408449077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45967.187408449077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45967.187408449077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45967.187408449077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45967.187408449077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45967.187408449077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45967.187408449077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45967.187408449077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45967.187408449077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45967.187408449077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45967.187408449077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45967.187408449077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45967.187408449077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45967.187408449077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45967.187408449077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45967.187408449077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45967.187408449077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45967.187408449077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45967.187408449077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45967.187408449077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45967.187408449077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45967.187408449077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45967.187408449077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45967.187408449077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45967.187408449077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45967.187408449077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45967.187408449077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45967.187408449077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45967.187408449077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45967.187408449077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45967.187408449077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45967.187408449077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45967.187408449077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45967.187408449077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45967.187408449077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45967.187408449077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45967.187408449077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45967.187408449077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45967.187408449077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45967.187408449077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45967.187408449077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45967.187408449077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45967.187408449077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45967.187408449077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45967.187408449077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45967.187408449077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45967.187408449077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45967.187408449077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45967.187408449077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45967.187408449077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45967.187408449077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45967.187408449077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45967.187408449077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45967.187408449077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45967.187408449077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45967.187408449077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45967.187408449077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45967.187408449077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45967.187408449077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45967.187408449077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45967.187408449077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45967.187408449077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45967.187408449077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45967.187408449077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45967.187408449077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45967.187408449077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45967.187408449077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45967.187408449077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45967.187408449077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45967.187408449077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45967.187408449077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45967.187408449077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45967.187408449077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45967.187408449077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45967.187408449077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45967.187408449077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45967.187408449077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45967.187408449077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45967.187408449077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45967.187408449077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263.70669085648115</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0.40391307870595483</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0.26379733796784421</v>
      </c>
      <c r="H4" s="120">
        <v>45966.917939814812</v>
      </c>
      <c r="I4" s="116" t="str">
        <f>IFERROR(VLOOKUP(D4,DB!A:F,6,0),"")</f>
        <v>Generator-SG</v>
      </c>
      <c r="J4" s="116" t="str">
        <f>IFERROR(VLOOKUP(D4,DB!A:G,7,0),"")</f>
        <v>Dead</v>
      </c>
      <c r="K4" s="122" t="s">
        <v>39120</v>
      </c>
      <c r="L4" s="118" t="str">
        <f>IFERROR(VLOOKUP(D4,DB!A:I,9,0),"")</f>
        <v>Latis</v>
      </c>
    </row>
    <row r="5" spans="1:16" ht="15" customHeight="1">
      <c r="A5" s="116"/>
      <c r="B5" s="116" t="str">
        <f>IFERROR(VLOOKUP(D5,DB!A:K,11,0),"")</f>
        <v/>
      </c>
      <c r="C5" s="117"/>
      <c r="D5" s="92"/>
      <c r="E5" s="95"/>
      <c r="F5" s="120"/>
      <c r="G5" s="121">
        <f ca="1">IFERROR(NOW()-F5,"")</f>
        <v>45967.187408449077</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45967.187408449077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45967.187408449077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45967.187408449077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45967.187408449077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45967.187408449077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45967.187408449077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45967.187408449077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45967.187408449077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45967.187408449077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45967.187408449077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45967.187408449077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45967.187408449077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45967.187408449077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45967.187408449077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45967.187408449077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45967.187408449077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45967.187408449077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45967.187408449077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45967.187408449077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45967.187408449077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45967.187408449077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45967.187408449077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45967.187408449077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45967.187408449077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45967.187408449077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45967.187408449077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45967.187408449077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45967.187408449077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45967.187408449077</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45967.187408449077</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39122</v>
      </c>
      <c r="B2" s="37" t="str">
        <f>IFERROR(VLOOKUP(D2,DB!A:K,11,0),"")</f>
        <v>R5</v>
      </c>
      <c r="C2" s="37">
        <v>3</v>
      </c>
      <c r="D2" s="115" t="s">
        <v>36011</v>
      </c>
      <c r="E2" s="37" t="s">
        <v>39021</v>
      </c>
      <c r="F2" s="38">
        <v>45891.832060185188</v>
      </c>
      <c r="G2" s="138">
        <f ca="1">IFERROR(NOW()-F2,"")</f>
        <v>75.355348263889027</v>
      </c>
      <c r="H2" s="38">
        <v>45891.790393518517</v>
      </c>
      <c r="I2" s="37" t="str">
        <f>IFERROR(VLOOKUP(D2,DB!A:F,6,0),"")</f>
        <v>Generator-SG</v>
      </c>
      <c r="J2" s="37" t="str">
        <f>IFERROR(VLOOKUP(D2,DB!A:G,7,0),"")</f>
        <v>Vandalized</v>
      </c>
      <c r="K2" s="37" t="s">
        <v>39123</v>
      </c>
      <c r="L2" s="37" t="str">
        <f>IFERROR(VLOOKUP(D2,DB!A:I,9,0),"")</f>
        <v>Latis</v>
      </c>
      <c r="M2" s="114"/>
    </row>
    <row r="3" spans="1:13" ht="30.75">
      <c r="A3" s="37" t="s">
        <v>39124</v>
      </c>
      <c r="B3" s="37" t="str">
        <f>IFERROR(VLOOKUP(D3,DB!A:K,11,0),"")</f>
        <v>R5</v>
      </c>
      <c r="C3" s="37">
        <v>1</v>
      </c>
      <c r="D3" s="37" t="s">
        <v>33268</v>
      </c>
      <c r="E3" s="37" t="s">
        <v>39104</v>
      </c>
      <c r="F3" s="38">
        <v>45926.188877314817</v>
      </c>
      <c r="G3" s="138">
        <f t="shared" ref="G3" ca="1" si="0">IFERROR(NOW()-F3,"")</f>
        <v>40.998531134260702</v>
      </c>
      <c r="H3" s="38">
        <v>45926.158159722225</v>
      </c>
      <c r="I3" s="37" t="str">
        <f>IFERROR(VLOOKUP(D3,DB!A:F,6,0),"")</f>
        <v>SCECO</v>
      </c>
      <c r="J3" s="37" t="str">
        <f>IFERROR(VLOOKUP(D3,DB!A:G,7,0),"")</f>
        <v>Good</v>
      </c>
      <c r="K3" s="37" t="s">
        <v>39125</v>
      </c>
      <c r="L3" s="37" t="str">
        <f>IFERROR(VLOOKUP(D3,DB!A:I,9,0),"")</f>
        <v>Latis</v>
      </c>
      <c r="M3" s="114"/>
    </row>
    <row r="4" spans="1:13" ht="48" customHeight="1">
      <c r="A4" s="146" t="s">
        <v>39126</v>
      </c>
      <c r="B4" s="146" t="str">
        <f>IFERROR(VLOOKUP(D4,DB!A:K,11,0),"")</f>
        <v>R5</v>
      </c>
      <c r="C4" s="146">
        <v>1</v>
      </c>
      <c r="D4" s="146" t="s">
        <v>34758</v>
      </c>
      <c r="E4" s="146" t="s">
        <v>39104</v>
      </c>
      <c r="F4" s="147">
        <v>45948.661111111112</v>
      </c>
      <c r="G4" s="148">
        <f ca="1">IFERROR(NOW()-F4,"")</f>
        <v>18.526297337964934</v>
      </c>
      <c r="H4" s="147">
        <v>45948.661111111112</v>
      </c>
      <c r="I4" s="146" t="str">
        <f>IFERROR(VLOOKUP(D4,DB!A:F,6,0),"")</f>
        <v>SCECO</v>
      </c>
      <c r="J4" s="146" t="str">
        <f>IFERROR(VLOOKUP(D4,DB!A:G,7,0),"")</f>
        <v>Dead</v>
      </c>
      <c r="K4" s="146" t="s">
        <v>39127</v>
      </c>
      <c r="L4" s="146" t="str">
        <f>IFERROR(VLOOKUP(D4,DB!A:I,9,0),"")</f>
        <v>Latis</v>
      </c>
    </row>
    <row r="5" spans="1:13" ht="15">
      <c r="A5" s="146" t="s">
        <v>39128</v>
      </c>
      <c r="B5" s="146" t="str">
        <f>IFERROR(VLOOKUP(D5,DB!A:K,11,0),"")</f>
        <v>R5</v>
      </c>
      <c r="C5" s="146">
        <v>1</v>
      </c>
      <c r="D5" s="146" t="s">
        <v>32330</v>
      </c>
      <c r="E5" s="146" t="s">
        <v>39021</v>
      </c>
      <c r="F5" s="147">
        <v>45966.952418981484</v>
      </c>
      <c r="G5" s="148">
        <f ca="1">IFERROR(NOW()-F5,"")</f>
        <v>0.23498946759355022</v>
      </c>
      <c r="H5" s="147">
        <v>45966.946793981479</v>
      </c>
      <c r="I5" s="146" t="str">
        <f>IFERROR(VLOOKUP(D5,DB!A:F,6,0),"")</f>
        <v>SCECO</v>
      </c>
      <c r="J5" s="146" t="str">
        <f>IFERROR(VLOOKUP(D5,DB!A:G,7,0),"")</f>
        <v>Dead</v>
      </c>
      <c r="K5" s="146" t="s">
        <v>39129</v>
      </c>
      <c r="L5" s="146" t="str">
        <f>IFERROR(VLOOKUP(D5,DB!A:I,9,0),"")</f>
        <v>Latis</v>
      </c>
    </row>
    <row r="6" spans="1:13" ht="15">
      <c r="A6" s="146" t="s">
        <v>39130</v>
      </c>
      <c r="B6" s="146" t="str">
        <f>IFERROR(VLOOKUP(D6,DB!A:K,11,0),"")</f>
        <v>R5</v>
      </c>
      <c r="C6" s="146">
        <v>1</v>
      </c>
      <c r="D6" s="146" t="s">
        <v>33933</v>
      </c>
      <c r="E6" s="146" t="s">
        <v>39021</v>
      </c>
      <c r="F6" s="147">
        <v>45967.176620370374</v>
      </c>
      <c r="G6" s="148">
        <f ca="1">IFERROR(NOW()-F6,"")</f>
        <v>1.0788078703626525E-2</v>
      </c>
      <c r="H6" s="147">
        <v>45967.170891203707</v>
      </c>
      <c r="I6" s="146" t="str">
        <f>IFERROR(VLOOKUP(D6,DB!A:F,6,0),"")</f>
        <v>Generator-SG</v>
      </c>
      <c r="J6" s="146" t="str">
        <f>IFERROR(VLOOKUP(D6,DB!A:G,7,0),"")</f>
        <v>Vandalized</v>
      </c>
      <c r="K6" s="146" t="s">
        <v>39131</v>
      </c>
      <c r="L6" s="146" t="str">
        <f>IFERROR(VLOOKUP(D6,DB!A:I,9,0),"")</f>
        <v>Latis</v>
      </c>
    </row>
    <row r="7" spans="1:13" ht="15">
      <c r="A7" s="146"/>
      <c r="B7" s="146" t="str">
        <f>IFERROR(VLOOKUP(D7,DB!A:K,11,0),"")</f>
        <v/>
      </c>
      <c r="C7" s="146"/>
      <c r="D7" s="146"/>
      <c r="E7" s="146"/>
      <c r="F7" s="147"/>
      <c r="G7" s="148">
        <f ca="1">IFERROR(NOW()-F7,"")</f>
        <v>45967.187408449077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45967.187408449077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45967.187408449077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45967.187408449077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45967.187408449077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45967.187408449077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45967.187408449077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45967.187408449077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45967.187408449077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45967.187408449077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45967.187408449077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45967.187408449077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45967.187408449077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45967.187408449077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45967.187408449077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45967.187408449077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45967.187408449077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45967.187408449077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45967.187408449077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45967.187408449077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45967.187408449077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45967.187408449077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45967.187408449077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45967.187408449077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45967.187408449077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45967.187408449077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45967.187408449077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45967.187408449077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45967.187408449077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45967.187408449077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45967.187408449077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45967.187408449077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45967.187408449077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45967.187408449077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45967.187408449077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45967.187408449077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45967.187408449077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45967.187408449077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45967.187408449077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45967.187408449077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45967.187408449077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45967.187408449077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45967.187408449077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45967.187408449077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45967.187408449077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45967.187408449077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45967.187408449077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45967.187408449077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45967.187408449077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45967.187408449077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45967.187408449077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45967.187408449077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45967.187408449077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45967.187408449077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45967.187408449077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45967.187408449077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45967.187408449077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45967.187408449077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45967.187408449077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45967.187408449077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45967.187408449077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45967.187408449077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45967.187408449077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45967.187408449077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45967.187408449077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45967.187408449077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45967.187408449077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45967.187408449077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45967.187408449077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45967.187408449077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45967.187408449077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45967.187408449077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45967.187408449077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45967.187408449077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45967.187408449077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45967.187408449077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45967.187408449077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45967.187408449077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45967.187408449077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45967.187408449077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45967.187408449077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45967.187408449077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45967.187408449077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45967.187408449077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45967.187408449077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45967.187408449077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45967.187408449077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45967.187408449077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45967.187408449077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45967.187408449077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45967.187408449077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45967.187408449077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45967.187408449077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45967.187408449077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45967.187408449077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45967.187408449077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45967.187408449077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45967.187408449077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45967.187408449077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45967.187408449077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45967.187408449077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45967.187408449077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45967.187408449077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45967.187408449077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45967.187408449077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45967.187408449077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45967.187408449077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45967.187408449077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45967.187408449077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45967.187408449077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45967.187408449077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45967.187408449077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45967.187408449077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45967.187408449077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45967.187408449077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45967.187408449077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45967.187408449077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45967.187408449077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45967.187408449077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45967.187408449077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45967.187408449077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45967.187408449077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45967.187408449077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45967.187408449077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45967.187408449077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45967.187408449077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45967.187408449077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45967.187408449077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45967.187408449077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45967.187408449077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45967.187408449077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45967.187408449077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45967.187408449077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45967.187408449077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45967.187408449077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45967.187408449077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45967.187408449077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45967.187408449077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45967.187408449077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45967.187408449077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45967.187408449077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45967.187408449077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45967.187408449077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45967.187408449077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45967.187408449077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45967.187408449077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45967.187408449077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45967.187408449077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45967.187408449077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45967.187408449077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45967.187408449077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45967.187408449077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45967.187408449077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45967.187408449077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45967.187408449077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45967.187408449077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45967.187408449077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45967.187408449077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45967.187408449077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45967.187408449077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45967.187408449077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45967.187408449077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45967.187408449077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45967.187408449077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45967.187408449077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45967.187408449077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45967.187408449077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45967.187408449077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45967.187408449077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45967.187408449077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45967.187408449077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45967.187408449077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45967.187408449077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45967.187408449077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45967.187408449077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45967.187408449077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45967.187408449077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45967.187408449077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45967.187408449077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45967.187408449077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45967.187408449077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45967.187408449077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45967.187408449077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45967.187408449077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45967.187408449077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45967.187408449077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45967.187408449077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45967.187408449077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45967.187408449077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45967.187408449077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45967.187408449077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45967.187408449077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45967.187408449077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45967.187408449077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45967.187408449077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45967.187408449077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45967.187408449077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45967.187408449077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45967.187408449077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45967.187408449077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45967.187408449077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45967.187408449077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45967.187408449077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45967.187408449077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45967.187408449077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45967.187408449077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45967.187408449077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45967.187408449077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45967.187408449077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45967.187408449077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45967.187408449077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45967.187408449077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45967.187408449077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45967.187408449077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45967.187408449077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45967.187408449077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45967.187408449077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45967.187408449077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45967.187408449077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45967.187408449077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45967.187408449077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45967.187408449077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45967.187408449077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45967.187408449077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45967.187408449077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45967.187408449077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45967.187408449077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45967.187408449077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45967.187408449077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45967.187408449077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45967.187408449077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45967.187408449077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45967.187408449077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45967.187408449077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45967.187408449077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45967.187408449077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45967.187408449077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45967.187408449077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45967.187408449077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45967.187408449077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45967.187408449077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45967.187408449077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45967.187408449077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45967.187408449077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45967.187408449077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45967.187408449077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45967.187408449077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45967.187408449077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45967.187408449077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45967.187408449077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45967.187408449077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45967.187408449077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45967.187408449077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45967.187408449077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45967.187408449077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45967.187408449077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45967.187408449077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45967.187408449077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45967.187408449077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45967.187408449077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45967.187408449077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45967.187408449077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45967.187408449077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45967.187408449077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45967.187408449077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45967.187408449077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45967.187408449077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45967.187408449077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45967.187408449077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45967.187408449077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45967.187408449077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45967.187408449077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45967.187408449077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45967.187408449077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45967.187408449077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45967.187408449077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45967.187408449077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45967.187408449077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45967.187408449077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45967.187408449077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45967.187408449077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45967.187408449077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45967.187408449077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45967.187408449077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45967.187408449077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45967.187408449077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45967.187408449077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45967.187408449077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45967.187408449077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45967.187408449077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45967.187408449077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45967.187408449077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45967.187408449077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45967.187408449077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45967.187408449077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45967.187408449077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45967.187408449077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45967.187408449077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45967.187408449077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45967.187408449077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45967.187408449077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45967.187408449077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45967.187408449077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45967.187408449077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45967.187408449077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45967.187408449077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45967.187408449077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45967.187408449077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45967.187408449077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45967.187408449077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45967.187408449077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45967.187408449077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45967.187408449077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45967.187408449077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45967.187408449077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45967.187408449077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45967.187408449077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45967.187408449077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45967.187408449077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45967.187408449077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45967.187408449077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45967.187408449077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45967.187408449077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45967.187408449077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45967.187408449077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45967.187408449077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45967.187408449077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45967.187408449077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45967.187408449077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45967.187408449077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