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42" documentId="120_S{2AC9BD13-BADA-5192-A53E-5A8FF88502F6}" xr6:coauthVersionLast="47" xr6:coauthVersionMax="47" xr10:uidLastSave="{9F1A5E27-9F77-4F68-AA2D-9C1EEC185E5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<sst xmlns="http://schemas.openxmlformats.org/spreadsheetml/2006/main" count="180304" uniqueCount="39134">
  <si>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</si>
  <si>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</si>
  <si>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</si>
  <si>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</si>
  <si>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</si>
  <si>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</si>
  <si>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</si>
  <si>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</si>
  <si>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</si>
  <si>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</si>
  <si>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</si>
  <si>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</si>
  <si>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</si>
  <si>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</si>
  <si>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</si>
  <si>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</si>
  <si>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</si>
  <si>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</si>
  <si>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</si>
  <si>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</si>
  <si>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</si>
  <si>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</si>
  <si>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</si>
  <si>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</si>
  <si>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</si>
  <si>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</si>
  <si>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</si>
  <si>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</si>
  <si>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</si>
  <si>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</si>
  <si>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</si>
  <si>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</si>
  <si>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</si>
  <si>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</si>
  <si>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</si>
  <si>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</si>
  <si>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</si>
  <si>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</si>
  <si>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</si>
  <si>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</si>
  <si>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</si>
  <si>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</si>
  <si>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</si>
  <si>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</si>
  <si>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</si>
  <si>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</si>
  <si>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</si>
  <si>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</si>
  <si>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</si>
  <si>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</si>
  <si>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</si>
  <si>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</si>
  <si>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</si>
  <si>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</si>
  <si>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</si>
  <si>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</si>
  <si>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</si>
  <si>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</si>
  <si>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</si>
  <si>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</si>
  <si>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</si>
  <si>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</si>
  <si>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</si>
  <si>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</si>
  <si>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</si>
  <si>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</si>
  <si>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</si>
  <si>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</si>
  <si>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</si>
  <si>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</si>
  <si>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</si>
  <si>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</si>
  <si>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</si>
  <si>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</si>
  <si>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</si>
  <si>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</si>
  <si>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</si>
  <si>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</si>
  <si>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</si>
  <si>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</si>
  <si>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</si>
  <si>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</si>
  <si>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</si>
  <si>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</si>
  <si>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</si>
  <si>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</si>
  <si>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</si>
  <si>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</si>
  <si>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</si>
  <si>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</si>
  <si>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</si>
  <si>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</si>
  <si>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</si>
  <si>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</si>
  <si>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</si>
  <si>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</si>
  <si>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</si>
  <si>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</si>
  <si>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</si>
  <si>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</si>
  <si>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</si>
  <si>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</si>
  <si>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</si>
  <si>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</si>
  <si>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</si>
  <si>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</si>
  <si>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</si>
  <si>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</si>
  <si>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</si>
  <si>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</si>
  <si>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</si>
  <si>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</si>
  <si>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</si>
  <si>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</si>
  <si>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</si>
  <si>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</si>
  <si>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</si>
  <si>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</si>
  <si>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</si>
  <si>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</si>
  <si>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</si>
  <si>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</si>
  <si>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</si>
  <si>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</si>
  <si>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</si>
  <si>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</si>
  <si>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</si>
  <si>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</si>
  <si>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</si>
  <si>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</si>
  <si>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</si>
  <si>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</si>
  <si>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</si>
  <si>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</si>
  <si>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</si>
  <si>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</si>
  <si>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</si>
  <si>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</si>
  <si>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</si>
  <si>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</si>
  <si>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</si>
  <si>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</si>
  <si>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</si>
  <si>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</si>
  <si>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</si>
  <si>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</si>
  <si>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</si>
  <si>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</si>
  <si>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</si>
  <si>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</si>
  <si>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</si>
  <si>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</si>
  <si>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</si>
  <si>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</si>
  <si>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</si>
  <si>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</si>
  <si>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</si>
  <si>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</si>
  <si>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</si>
  <si>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</si>
  <si>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</si>
  <si>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</si>
  <si>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</si>
  <si>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</si>
  <si>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</si>
  <si>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</si>
  <si>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</si>
  <si>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</si>
  <si>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</si>
  <si>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</si>
  <si>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</si>
  <si>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</si>
  <si>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</si>
  <si>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</si>
  <si>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</si>
  <si>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</si>
  <si>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</si>
  <si>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</si>
  <si>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</si>
  <si>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</si>
  <si>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</si>
  <si>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</si>
  <si>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</si>
  <si>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</si>
  <si>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</si>
  <si>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</si>
  <si>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</si>
  <si>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</si>
  <si>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</si>
  <si>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</si>
  <si>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</si>
  <si>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</si>
  <si>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</si>
  <si>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</si>
  <si>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</si>
  <si>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</si>
  <si>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</si>
  <si>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</si>
  <si>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</si>
  <si>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</si>
  <si>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</si>
  <si>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</si>
  <si>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</si>
  <si>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</si>
  <si>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</si>
  <si>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</si>
  <si>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</si>
  <si>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</si>
  <si>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</si>
  <si>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</si>
  <si>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</si>
  <si>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</si>
  <si>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</si>
  <si>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</si>
  <si>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</si>
  <si>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</si>
  <si>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</si>
  <si>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</si>
  <si>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</si>
  <si>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</si>
  <si>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</si>
  <si>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</si>
  <si>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</si>
  <si>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</si>
  <si>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</si>
  <si>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</si>
  <si>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</si>
  <si>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</si>
  <si>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</si>
  <si>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</si>
  <si>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</si>
  <si>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</si>
  <si>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</si>
  <si>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</si>
  <si>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</si>
  <si>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</si>
  <si>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</si>
  <si>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</si>
  <si>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</si>
  <si>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</si>
  <si>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</si>
  <si>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</si>
  <si>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</si>
  <si>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</si>
  <si>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</si>
  <si>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</si>
  <si>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</si>
  <si>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</si>
  <si>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</si>
  <si>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</si>
  <si>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</si>
  <si>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</si>
  <si>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</si>
  <si>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</si>
  <si>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</si>
  <si>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</si>
  <si>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</si>
  <si>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</si>
  <si>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</si>
  <si>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</si>
  <si>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</si>
  <si>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</si>
  <si>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</si>
  <si>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</si>
  <si>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</si>
  <si>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</si>
  <si>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</si>
  <si>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</si>
  <si>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</si>
  <si>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</si>
  <si>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</si>
  <si>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</si>
  <si>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</si>
  <si>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</si>
  <si>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</si>
  <si>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</si>
  <si>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</si>
  <si>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</si>
  <si>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</si>
  <si>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</si>
  <si>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</si>
  <si>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</si>
  <si>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</si>
  <si>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</si>
  <si>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</si>
  <si>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</si>
  <si>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</si>
  <si>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</si>
  <si>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</si>
  <si>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</si>
  <si>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</si>
  <si>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</si>
  <si>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</si>
  <si>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</si>
  <si>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</si>
  <si>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</si>
  <si>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</si>
  <si>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</si>
  <si>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</si>
  <si>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</si>
  <si>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</si>
  <si>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</si>
  <si>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</si>
  <si>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</si>
  <si>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</si>
  <si>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</si>
  <si>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</si>
  <si>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</si>
  <si>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</si>
  <si>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</si>
  <si>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</si>
  <si>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</si>
  <si>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</si>
  <si>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</si>
  <si>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</si>
  <si>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</si>
  <si>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</si>
  <si>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</si>
  <si>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</si>
  <si>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</si>
  <si>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</si>
  <si>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</si>
  <si>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</si>
  <si>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</si>
  <si>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</si>
  <si>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</si>
  <si>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</si>
  <si>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</si>
  <si>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</si>
  <si>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</si>
  <si>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</si>
  <si>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</si>
  <si>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</si>
  <si>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</si>
  <si>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</si>
  <si>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</si>
  <si>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</si>
  <si>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</si>
  <si>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</si>
  <si>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</si>
  <si>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</si>
  <si>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</si>
  <si>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</si>
  <si>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</si>
  <si>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</si>
  <si>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</si>
  <si>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</si>
  <si>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</si>
  <si>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</si>
  <si>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</si>
  <si>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</si>
  <si>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</si>
  <si>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</si>
  <si>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</si>
  <si>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</si>
  <si>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</si>
  <si>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</si>
  <si>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</si>
  <si>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</si>
  <si>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</si>
  <si>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</si>
  <si>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</si>
  <si>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</si>
  <si>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</si>
  <si>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</si>
  <si>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</si>
  <si>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</si>
  <si>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</si>
  <si>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</si>
  <si>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</si>
  <si>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</si>
  <si>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</si>
  <si>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</si>
  <si>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</si>
  <si>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</si>
  <si>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</si>
  <si>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</si>
  <si>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</si>
  <si>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</si>
  <si>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</si>
  <si>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</si>
  <si>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</si>
  <si>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</si>
  <si>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</si>
  <si>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</si>
  <si>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</si>
  <si>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</si>
  <si>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</si>
  <si>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</si>
  <si>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</si>
  <si>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</si>
  <si>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</si>
  <si>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</si>
  <si>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</si>
  <si>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</si>
  <si>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</si>
  <si>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</si>
  <si>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</si>
  <si>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</si>
  <si>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</si>
  <si>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</si>
  <si>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</si>
  <si>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</si>
  <si>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</si>
  <si>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</si>
  <si>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</si>
  <si>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</si>
  <si>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</si>
  <si>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</si>
  <si>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</si>
  <si>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</si>
  <si>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</si>
  <si>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</si>
  <si>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</si>
  <si>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</si>
  <si>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</si>
  <si>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</si>
  <si>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</si>
  <si>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</si>
  <si>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</si>
  <si>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</si>
  <si>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</si>
  <si>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</si>
  <si>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</si>
  <si>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</si>
  <si>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</si>
  <si>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</si>
  <si>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</si>
  <si>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</si>
  <si>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</si>
  <si>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</si>
  <si>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</si>
  <si>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</si>
  <si>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</si>
  <si>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</si>
  <si>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</si>
  <si>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</si>
  <si>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</si>
  <si>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</si>
  <si>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</si>
  <si>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</si>
  <si>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</si>
  <si>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</si>
  <si>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</si>
  <si>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</si>
  <si>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</si>
  <si>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</si>
  <si>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</si>
  <si>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</si>
  <si>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</si>
  <si>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</si>
  <si>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</si>
  <si>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</si>
  <si>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</si>
  <si>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</si>
  <si>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</si>
  <si>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</si>
  <si>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</si>
  <si>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</si>
  <si>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</si>
  <si>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</si>
  <si>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</si>
  <si>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</si>
  <si>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</si>
  <si>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</si>
  <si>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</si>
  <si>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</si>
  <si>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</si>
  <si>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</si>
  <si>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</si>
  <si>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</si>
  <si>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</si>
  <si>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</si>
  <si>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</si>
  <si>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</si>
  <si>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</si>
  <si>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</si>
  <si>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</si>
  <si>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</si>
  <si>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</si>
  <si>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</si>
  <si>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</si>
  <si>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</si>
  <si>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</si>
  <si>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</si>
  <si>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</si>
  <si>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</si>
  <si>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</si>
  <si>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</si>
  <si>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</si>
  <si>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</si>
  <si>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</si>
  <si>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</si>
  <si>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</si>
  <si>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</si>
  <si>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</si>
  <si>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</si>
  <si>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</si>
  <si>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</si>
  <si>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</si>
  <si>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</si>
  <si>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</si>
  <si>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</si>
  <si>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</si>
  <si>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</si>
  <si>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</si>
  <si>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</si>
  <si>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</si>
  <si>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</si>
  <si>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</si>
  <si>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</si>
  <si>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</si>
  <si>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</si>
  <si>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</si>
  <si>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</si>
  <si>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</si>
  <si>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</si>
  <si>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</si>
  <si>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</si>
  <si>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</si>
  <si>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</si>
  <si>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</si>
  <si>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</si>
  <si>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</si>
  <si>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</si>
  <si>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</si>
  <si>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</si>
  <si>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</si>
  <si>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</si>
  <si>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</si>
  <si>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</si>
  <si>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</si>
  <si>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</si>
  <si>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</si>
  <si>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</si>
  <si>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</si>
  <si>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</si>
  <si>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</si>
  <si>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</si>
  <si>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</si>
  <si>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</si>
  <si>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</si>
  <si>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</si>
  <si>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</si>
  <si>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</si>
  <si>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</si>
  <si>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</si>
  <si>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</si>
  <si>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</si>
  <si>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</si>
  <si>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</si>
  <si>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</si>
  <si>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</si>
  <si>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</si>
  <si>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</si>
  <si>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</si>
  <si>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</si>
  <si>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</si>
  <si>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</si>
  <si>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</si>
  <si>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</si>
  <si>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</si>
  <si>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</si>
  <si>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</si>
  <si>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</si>
  <si>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</si>
  <si>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</si>
  <si>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</si>
  <si>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</si>
  <si>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</si>
  <si>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</si>
  <si>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</si>
  <si>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</si>
  <si>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</si>
  <si>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</si>
  <si>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</si>
  <si>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</si>
  <si>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</si>
  <si>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</si>
  <si>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</si>
  <si>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</si>
  <si>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</si>
  <si>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</si>
  <si>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</si>
  <si>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</si>
  <si>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</si>
  <si>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</si>
  <si>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</si>
  <si>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</si>
  <si>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</si>
  <si>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</si>
  <si>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</si>
  <si>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</si>
  <si>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</si>
  <si>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</si>
  <si>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</si>
  <si>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</si>
  <si>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</si>
  <si>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</si>
  <si>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</si>
  <si>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</si>
  <si>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</si>
  <si>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</si>
  <si>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</si>
  <si>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</si>
  <si>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</si>
  <si>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</si>
  <si>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</si>
  <si>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</si>
  <si>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</si>
  <si>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</si>
  <si>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</si>
  <si>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</si>
  <si>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</si>
  <si>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</si>
  <si>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</si>
  <si>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</si>
  <si>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</si>
  <si>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</si>
  <si>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</si>
  <si>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</si>
  <si>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</si>
  <si>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</si>
  <si>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</si>
  <si>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</si>
  <si>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</si>
  <si>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</si>
  <si>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</si>
  <si>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</si>
  <si>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</si>
  <si>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</si>
  <si>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</si>
  <si>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</si>
  <si>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</si>
  <si>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</si>
  <si>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</si>
  <si>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</si>
  <si>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</si>
  <si>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</si>
  <si>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</si>
  <si>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</si>
  <si>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</si>
  <si>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</si>
  <si>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</si>
  <si>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</si>
  <si>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</si>
  <si>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</si>
  <si>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</si>
  <si>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</si>
  <si>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</si>
  <si>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</si>
  <si>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</si>
  <si>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</si>
  <si>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</si>
  <si>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</si>
  <si>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</si>
  <si>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</si>
  <si>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</si>
  <si>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</si>
  <si>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</si>
  <si>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</si>
  <si>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</si>
  <si>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</si>
  <si>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</si>
  <si>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</si>
  <si>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</si>
  <si>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</si>
  <si>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</si>
  <si>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</si>
  <si>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</si>
  <si>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</si>
  <si>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</si>
  <si>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</si>
  <si>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</si>
  <si>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</si>
  <si>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</si>
  <si>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</si>
  <si>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</si>
  <si>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</si>
  <si>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</si>
  <si>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</si>
  <si>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</si>
  <si>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</si>
  <si>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</si>
  <si>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</si>
  <si>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</si>
  <si>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</si>
  <si>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</si>
  <si>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</si>
  <si>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</si>
  <si>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</si>
  <si>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</si>
  <si>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</si>
  <si>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</si>
  <si>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</si>
  <si>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</si>
  <si>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</si>
  <si>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</si>
  <si>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</si>
  <si>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</si>
  <si>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</si>
  <si>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</si>
  <si>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</si>
  <si>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</si>
  <si>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</si>
  <si>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</si>
  <si>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</si>
  <si>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</si>
  <si>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</si>
  <si>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</si>
  <si>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</si>
  <si>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</si>
  <si>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</si>
  <si>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</si>
  <si>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</si>
  <si>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</si>
  <si>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</si>
  <si>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</si>
  <si>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</si>
  <si>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</si>
  <si>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</si>
  <si>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</si>
  <si>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</si>
  <si>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</si>
  <si>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</si>
  <si>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</si>
  <si>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</si>
  <si>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</si>
  <si>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</si>
  <si>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</si>
  <si>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</si>
  <si>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</si>
  <si>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</si>
  <si>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</si>
  <si>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</si>
  <si>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</si>
  <si>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</si>
  <si>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</si>
  <si>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</si>
  <si>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</si>
  <si>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</si>
  <si>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</si>
  <si>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</si>
  <si>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</si>
  <si>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</si>
  <si>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</si>
  <si>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</si>
  <si>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</si>
  <si>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</si>
  <si>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</si>
  <si>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</si>
  <si>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</si>
  <si>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</si>
  <si>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</si>
  <si>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</si>
  <si>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</si>
  <si>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</si>
  <si>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</si>
  <si>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</si>
  <si>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</si>
  <si>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</si>
  <si>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</si>
  <si>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</si>
  <si>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</si>
  <si>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</si>
  <si>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</si>
  <si>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</si>
  <si>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</si>
  <si>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</si>
  <si>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</si>
  <si>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</si>
  <si>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</si>
  <si>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</si>
  <si>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</si>
  <si>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</si>
  <si>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</si>
  <si>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</si>
  <si>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</si>
  <si>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</si>
  <si>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</si>
  <si>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</si>
  <si>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</si>
  <si>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</si>
  <si>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</si>
  <si>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</si>
  <si>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</si>
  <si>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</si>
  <si>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</si>
  <si>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</si>
  <si>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</si>
  <si>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</si>
  <si>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</si>
  <si>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</si>
  <si>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</si>
  <si>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</si>
  <si>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</si>
  <si>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</si>
  <si>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</si>
  <si>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</si>
  <si>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</si>
  <si>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</si>
  <si>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</si>
  <si>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</si>
  <si>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</si>
  <si>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</si>
  <si>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</si>
  <si>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</si>
  <si>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</si>
  <si>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</si>
  <si>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</si>
  <si>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</si>
  <si>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</si>
  <si>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</si>
  <si>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</si>
  <si>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</si>
  <si>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</si>
  <si>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</si>
  <si>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</si>
  <si>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</si>
  <si>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</si>
  <si>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</si>
  <si>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</si>
  <si>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</si>
  <si>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</si>
  <si>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</si>
  <si>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</si>
  <si>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</si>
  <si>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</si>
  <si>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</si>
  <si>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</si>
  <si>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</si>
  <si>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</si>
  <si>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</si>
  <si>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</si>
  <si>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</si>
  <si>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</si>
  <si>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</si>
  <si>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</si>
  <si>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</si>
  <si>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</si>
  <si>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</si>
  <si>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</si>
  <si>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</si>
  <si>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</si>
  <si>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</si>
  <si>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</si>
  <si>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</si>
  <si>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</si>
  <si>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</si>
  <si>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</si>
  <si>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</si>
  <si>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</si>
  <si>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</si>
  <si>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</si>
  <si>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</si>
  <si>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</si>
  <si>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</si>
  <si>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</si>
  <si>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</si>
  <si>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</si>
  <si>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</si>
  <si>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</si>
  <si>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</si>
  <si>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</si>
  <si>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</si>
  <si>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</si>
  <si>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</si>
  <si>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</si>
  <si>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</si>
  <si>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</si>
  <si>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</si>
  <si>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</si>
  <si>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</si>
  <si>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</si>
  <si>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</si>
  <si>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</si>
  <si>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</si>
  <si>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</si>
  <si>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</si>
  <si>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</si>
  <si>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</si>
  <si>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</si>
  <si>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</si>
  <si>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</si>
  <si>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</si>
  <si>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</si>
  <si>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</si>
  <si>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</si>
  <si>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</si>
  <si>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</si>
  <si>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</si>
  <si>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</si>
  <si>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</si>
  <si>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</si>
  <si>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</si>
  <si>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</si>
  <si>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</si>
  <si>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</si>
  <si>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</si>
  <si>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</si>
  <si>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</si>
  <si>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</si>
  <si>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</si>
  <si>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</si>
  <si>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</si>
  <si>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</si>
  <si>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</si>
  <si>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</si>
  <si>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</si>
  <si>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</si>
  <si>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</si>
  <si>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</si>
  <si>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</si>
  <si>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</si>
  <si>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</si>
  <si>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</si>
  <si>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</si>
  <si>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</si>
  <si>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</si>
  <si>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</si>
  <si>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</si>
  <si>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</si>
  <si>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</si>
  <si>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</si>
  <si>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</si>
  <si>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</si>
  <si>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</si>
  <si>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</si>
  <si>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</si>
  <si>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</si>
  <si>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</si>
  <si>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</si>
  <si>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</si>
  <si>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</si>
  <si>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</si>
  <si>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</si>
  <si>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</si>
  <si>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</si>
  <si>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</si>
  <si>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</si>
  <si>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</si>
  <si>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</si>
  <si>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</si>
  <si>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</si>
  <si>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</si>
  <si>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</si>
  <si>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</si>
  <si>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</si>
  <si>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</si>
  <si>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</si>
  <si>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</si>
  <si>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</si>
  <si>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</si>
  <si>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</si>
  <si>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</si>
  <si>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</si>
  <si>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</si>
  <si>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</si>
  <si>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</si>
  <si>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</si>
  <si>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</si>
  <si>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</si>
  <si>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</si>
  <si>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</si>
  <si>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</si>
  <si>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</si>
  <si>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</si>
  <si>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</si>
  <si>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</si>
  <si>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</si>
  <si>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</si>
  <si>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</si>
  <si>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</si>
  <si>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</si>
  <si>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</si>
  <si>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</si>
  <si>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</si>
  <si>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</si>
  <si>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</si>
  <si>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</si>
  <si>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</si>
  <si>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</si>
  <si>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</si>
  <si>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</si>
  <si>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</si>
  <si>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</si>
  <si>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</si>
  <si>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</si>
  <si>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</si>
  <si>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</si>
  <si>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</si>
  <si>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</si>
  <si>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</si>
  <si>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</si>
  <si>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</si>
  <si>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</si>
  <si>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</si>
  <si>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</si>
  <si>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</si>
  <si>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</si>
  <si>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</si>
  <si>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</si>
  <si>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</si>
  <si>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</si>
  <si>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</si>
  <si>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</si>
  <si>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</si>
  <si>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</si>
  <si>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</si>
  <si>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</si>
  <si>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</si>
  <si>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</si>
  <si>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</si>
  <si>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</si>
  <si>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</si>
  <si>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</si>
  <si>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</si>
  <si>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</si>
  <si>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</si>
  <si>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</si>
  <si>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</si>
  <si>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</si>
  <si>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</si>
  <si>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</si>
  <si>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</si>
  <si>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</si>
  <si>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</si>
  <si>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</si>
  <si>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</si>
  <si>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</si>
  <si>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</si>
  <si>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</si>
  <si>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</si>
  <si>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</si>
  <si>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</si>
  <si>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</si>
  <si>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</si>
  <si>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</si>
  <si>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</si>
  <si>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</si>
  <si>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</si>
  <si>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</si>
  <si>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</si>
  <si>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</si>
  <si>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</si>
  <si>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</si>
  <si>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</si>
  <si>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</si>
  <si>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</si>
  <si>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</si>
  <si>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</si>
  <si>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</si>
  <si>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</si>
  <si>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</si>
  <si>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</si>
  <si>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</si>
  <si>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</si>
  <si>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</si>
  <si>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</si>
  <si>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</si>
  <si>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</si>
  <si>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</si>
  <si>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</si>
  <si>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</si>
  <si>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</si>
  <si>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</si>
  <si>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</si>
  <si>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</si>
  <si>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</si>
  <si>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</si>
  <si>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</si>
  <si>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</si>
  <si>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</si>
  <si>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</si>
  <si>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</si>
  <si>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</si>
  <si>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</si>
  <si>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</si>
  <si>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</si>
  <si>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</si>
  <si>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</si>
  <si>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</si>
  <si>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</si>
  <si>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</si>
  <si>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</si>
  <si>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</si>
  <si>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</si>
  <si>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</si>
  <si>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</si>
  <si>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</si>
  <si>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</si>
  <si>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</si>
  <si>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</si>
  <si>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</si>
  <si>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</si>
  <si>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</si>
  <si>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</si>
  <si>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</si>
  <si>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</si>
  <si>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</si>
  <si>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</si>
  <si>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</si>
  <si>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</si>
  <si>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</si>
  <si>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</si>
  <si>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</si>
  <si>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</si>
  <si>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</si>
  <si>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</si>
  <si>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</si>
  <si>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</si>
  <si>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</si>
  <si>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</si>
  <si>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</si>
  <si>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</si>
  <si>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</si>
  <si>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</si>
  <si>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</si>
  <si>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</si>
  <si>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</si>
  <si>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</si>
  <si>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</si>
  <si>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</si>
  <si>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</si>
  <si>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</si>
  <si>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</si>
  <si>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</si>
  <si>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</si>
  <si>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</si>
  <si>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</si>
  <si>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</si>
  <si>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</si>
  <si>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</si>
  <si>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</si>
  <si>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</si>
  <si>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</si>
  <si>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</si>
  <si>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</si>
  <si>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</si>
  <si>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</si>
  <si>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</si>
  <si>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</si>
  <si>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</si>
  <si>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</si>
  <si>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</si>
  <si>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</si>
  <si>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</si>
  <si>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</si>
  <si>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</si>
  <si>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</si>
  <si>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</si>
  <si>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</si>
  <si>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</si>
  <si>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</si>
  <si>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</si>
  <si>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</si>
  <si>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</si>
  <si>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</si>
  <si>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</si>
  <si>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</si>
  <si>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</si>
  <si>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</si>
  <si>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</si>
  <si>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</si>
  <si>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</si>
  <si>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</si>
  <si>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</si>
  <si>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</si>
  <si>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</si>
  <si>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</si>
  <si>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</si>
  <si>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</si>
  <si>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</si>
  <si>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</si>
  <si>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</si>
  <si>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</si>
  <si>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</si>
  <si>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</si>
  <si>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</si>
  <si>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</si>
  <si>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</si>
  <si>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</si>
  <si>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</si>
  <si>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</si>
  <si>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</si>
  <si>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</si>
  <si>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</si>
  <si>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</si>
  <si>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</si>
  <si>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</si>
  <si>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</si>
  <si>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</si>
  <si>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</si>
  <si>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</si>
  <si>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</si>
  <si>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</si>
  <si>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</si>
  <si>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</si>
  <si>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</si>
  <si>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</si>
  <si>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</si>
  <si>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</si>
  <si>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</si>
  <si>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</si>
  <si>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</si>
  <si>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</si>
  <si>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</si>
  <si>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</si>
  <si>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</si>
  <si>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</si>
  <si>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</si>
  <si>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</si>
  <si>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</si>
  <si>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</si>
  <si>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</si>
  <si>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</si>
  <si>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</si>
  <si>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</si>
  <si>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</si>
  <si>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</si>
  <si>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</si>
  <si>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</si>
  <si>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</si>
  <si>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</si>
  <si>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</si>
  <si>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</si>
  <si>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</si>
  <si>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</si>
  <si>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</si>
  <si>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</si>
  <si>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</si>
  <si>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</si>
  <si>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</si>
  <si>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</si>
  <si>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</si>
  <si>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</si>
  <si>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</si>
  <si>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</si>
  <si>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</si>
  <si>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</si>
  <si>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</si>
  <si>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</si>
  <si>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</si>
  <si>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</si>
  <si>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</si>
  <si>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</si>
  <si>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</si>
  <si>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</si>
  <si>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</si>
  <si>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</si>
  <si>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</si>
  <si>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</si>
  <si>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</si>
  <si>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</si>
  <si>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</si>
  <si>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</si>
  <si>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</si>
  <si>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</si>
  <si>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</si>
  <si>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</si>
  <si>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</si>
  <si>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</si>
  <si>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</si>
  <si>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</si>
  <si>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</si>
  <si>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</si>
  <si>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</si>
  <si>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</si>
  <si>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</si>
  <si>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</si>
  <si>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</si>
  <si>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</si>
  <si>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</si>
  <si>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</si>
  <si>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</si>
  <si>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</si>
  <si>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</si>
  <si>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</si>
  <si>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</si>
  <si>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</si>
  <si>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</si>
  <si>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</si>
  <si>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</si>
  <si>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</si>
  <si>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</si>
  <si>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</si>
  <si>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</si>
  <si>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</si>
  <si>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</si>
  <si>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</si>
  <si>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</si>
  <si>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</si>
  <si>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</si>
  <si>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</si>
  <si>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</si>
  <si>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</si>
  <si>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</si>
  <si>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</si>
  <si>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</si>
  <si>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</si>
  <si>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</si>
  <si>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</si>
  <si>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</si>
  <si>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</si>
  <si>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</si>
  <si>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</si>
  <si>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</si>
  <si>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</si>
  <si>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</si>
  <si>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</si>
  <si>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</si>
  <si>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</si>
  <si>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</si>
  <si>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</si>
  <si>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</si>
  <si>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</si>
  <si>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</si>
  <si>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</si>
  <si>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</si>
  <si>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</si>
  <si>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</si>
  <si>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</si>
  <si>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</si>
  <si>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</si>
  <si>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</si>
  <si>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</si>
  <si>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</si>
  <si>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</si>
  <si>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</si>
  <si>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</si>
  <si>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</si>
  <si>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</si>
  <si>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</si>
  <si>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</si>
  <si>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</si>
  <si>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</si>
  <si>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</si>
  <si>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</si>
  <si>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</si>
  <si>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</si>
  <si>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</si>
  <si>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</si>
  <si>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</si>
  <si>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</si>
  <si>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</si>
  <si>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</si>
  <si>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</si>
  <si>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</si>
  <si>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</si>
  <si>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</si>
  <si>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</si>
  <si>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</si>
  <si>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</si>
  <si>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</si>
  <si>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</si>
  <si>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</si>
  <si>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</si>
  <si>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</si>
  <si>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</si>
  <si>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</si>
  <si>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</si>
  <si>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</si>
  <si>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</si>
  <si>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</si>
  <si>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</si>
  <si>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</si>
  <si>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</si>
  <si>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</si>
  <si>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</si>
  <si>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</si>
  <si>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</si>
  <si>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</si>
  <si>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</si>
  <si>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</si>
  <si>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</si>
  <si>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</si>
  <si>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</si>
  <si>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</si>
  <si>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</si>
  <si>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</si>
  <si>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</si>
  <si>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</si>
  <si>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</si>
  <si>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</si>
  <si>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</si>
  <si>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</si>
  <si>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</si>
  <si>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</si>
  <si>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</si>
  <si>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</si>
  <si>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</si>
  <si>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</si>
  <si>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</si>
  <si>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</si>
  <si>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</si>
  <si>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</si>
  <si>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</si>
  <si>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</si>
  <si>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</si>
  <si>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</si>
  <si>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</si>
  <si>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</si>
  <si>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</si>
  <si>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</si>
  <si>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</si>
  <si>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</si>
  <si>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</si>
  <si>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</si>
  <si>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</si>
  <si>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</si>
  <si>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</si>
  <si>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</si>
  <si>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</si>
  <si>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</si>
  <si>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</si>
  <si>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</si>
  <si>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</si>
  <si>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</si>
  <si>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</si>
  <si>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</si>
  <si>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</si>
  <si>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</si>
  <si>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</si>
  <si>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</si>
  <si>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</si>
  <si>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</si>
  <si>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</si>
  <si>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</si>
  <si>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</si>
  <si>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</si>
  <si>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</si>
  <si>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</si>
  <si>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</si>
  <si>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</si>
  <si>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</si>
  <si>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</si>
  <si>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</si>
  <si>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</si>
  <si>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</si>
  <si>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</si>
  <si>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</si>
  <si>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</si>
  <si>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</si>
  <si>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</si>
  <si>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</si>
  <si>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</si>
  <si>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</si>
  <si>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</si>
  <si>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</si>
  <si>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</si>
  <si>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</si>
  <si>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</si>
  <si>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</si>
  <si>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</si>
  <si>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</si>
  <si>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</si>
  <si>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</si>
  <si>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</si>
  <si>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</si>
  <si>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</si>
  <si>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</si>
  <si>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</si>
  <si>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</si>
  <si>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</si>
  <si>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</si>
  <si>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</si>
  <si>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</si>
  <si>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</si>
  <si>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</si>
  <si>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</si>
  <si>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</si>
  <si>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</si>
  <si>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</si>
  <si>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</si>
  <si>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</si>
  <si>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</si>
  <si>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</si>
  <si>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</si>
  <si>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</si>
  <si>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</si>
  <si>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</si>
  <si>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</si>
  <si>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</si>
  <si>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</si>
  <si>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</si>
  <si>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</si>
  <si>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</si>
  <si>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</si>
  <si>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</si>
  <si>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</si>
  <si>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</si>
  <si>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</si>
  <si>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</si>
  <si>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</si>
  <si>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</si>
  <si>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</si>
  <si>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</si>
  <si>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</si>
  <si>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</si>
  <si>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</si>
  <si>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</si>
  <si>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</si>
  <si>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</si>
  <si>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</si>
  <si>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</si>
  <si>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</si>
  <si>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</si>
  <si>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</si>
  <si>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</si>
  <si>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</si>
  <si>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</si>
  <si>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</si>
  <si>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</si>
  <si>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</si>
  <si>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</si>
  <si>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</si>
  <si>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</si>
  <si>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</si>
  <si>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</si>
  <si>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</si>
  <si>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</si>
  <si>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</si>
  <si>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</si>
  <si>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</si>
  <si>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</si>
  <si>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</si>
  <si>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</si>
  <si>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</si>
  <si>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</si>
  <si>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</si>
  <si>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</si>
  <si>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</si>
  <si>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</si>
  <si>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</si>
  <si>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</si>
  <si>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</si>
  <si>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</si>
  <si>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</si>
  <si>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</si>
  <si>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</si>
  <si>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</si>
  <si>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</si>
  <si>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</si>
  <si>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</si>
  <si>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</si>
  <si>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</si>
  <si>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</si>
  <si>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</si>
  <si>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</si>
  <si>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</si>
  <si>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</si>
  <si>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</si>
  <si>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</si>
  <si>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</si>
  <si>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</si>
  <si>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</si>
  <si>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</si>
  <si>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</si>
  <si>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</si>
  <si>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</si>
  <si>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</si>
  <si>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</si>
  <si>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</si>
  <si>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</si>
  <si>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</si>
  <si>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</si>
  <si>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</si>
  <si>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</si>
  <si>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</si>
  <si>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</si>
  <si>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</si>
  <si>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</si>
  <si>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</si>
  <si>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</si>
  <si>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</si>
  <si>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</si>
  <si>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</si>
  <si>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</si>
  <si>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</si>
  <si>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</si>
  <si>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</si>
  <si>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</si>
  <si>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</si>
  <si>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</si>
  <si>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</si>
  <si>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</si>
  <si>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</si>
  <si>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</si>
  <si>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</si>
  <si>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</si>
  <si>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</si>
  <si>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</si>
  <si>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</si>
  <si>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</si>
  <si>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</si>
  <si>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</si>
  <si>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</si>
  <si>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</si>
  <si>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</si>
  <si>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</si>
  <si>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</si>
  <si>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</si>
  <si>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</si>
  <si>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</si>
  <si>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</si>
  <si>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</si>
  <si>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</si>
  <si>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</si>
  <si>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</si>
  <si>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</si>
  <si>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</si>
  <si>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</si>
  <si>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</si>
  <si>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</si>
  <si>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</si>
  <si>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</si>
  <si>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</si>
  <si>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</si>
  <si>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</si>
  <si>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</si>
  <si>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</si>
  <si>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</si>
  <si>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</si>
  <si>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</si>
  <si>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</si>
  <si>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</si>
  <si>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</si>
  <si>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</si>
  <si>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</si>
  <si>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</si>
  <si>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</si>
  <si>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</si>
  <si>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</si>
  <si>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</si>
  <si>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</si>
  <si>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</si>
  <si>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</si>
  <si>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</si>
  <si>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</si>
  <si>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</si>
  <si>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</si>
  <si>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</si>
  <si>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</si>
  <si>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</si>
  <si>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</si>
  <si>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</si>
  <si>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</si>
  <si>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</si>
  <si>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</si>
  <si>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</si>
  <si>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</si>
  <si>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</si>
  <si>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</si>
  <si>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</si>
  <si>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</si>
  <si>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</si>
  <si>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</si>
  <si>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</si>
  <si>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</si>
  <si>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</si>
  <si>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</si>
  <si>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</si>
  <si>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</si>
  <si>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</si>
  <si>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</si>
  <si>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</si>
  <si>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</si>
  <si>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</si>
  <si>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</si>
  <si>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</si>
  <si>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</si>
  <si>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</si>
  <si>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</si>
  <si>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</si>
  <si>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</si>
  <si>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</si>
  <si>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</si>
  <si>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</si>
  <si>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</si>
  <si>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</si>
  <si>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</si>
  <si>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</si>
  <si>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</si>
  <si>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</si>
  <si>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</si>
  <si>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</si>
  <si>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</si>
  <si>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</si>
  <si>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</si>
  <si>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</si>
  <si>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</si>
  <si>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</si>
  <si>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</si>
  <si>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</si>
  <si>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</si>
  <si>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</si>
  <si>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</si>
  <si>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</si>
  <si>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</si>
  <si>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</si>
  <si>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</si>
  <si>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</si>
  <si>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</si>
  <si>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</si>
  <si>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</si>
  <si>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</si>
  <si>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</si>
  <si>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</si>
  <si>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</si>
  <si>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</si>
  <si>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</si>
  <si>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</si>
  <si>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</si>
  <si>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</si>
  <si>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</si>
  <si>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</si>
  <si>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</si>
  <si>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</si>
  <si>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</si>
  <si>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</si>
  <si>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</si>
  <si>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</si>
  <si>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</si>
  <si>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</si>
  <si>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</si>
  <si>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</si>
  <si>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</si>
  <si>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</si>
  <si>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</si>
  <si>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</si>
  <si>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</si>
  <si>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</si>
  <si>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</si>
  <si>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</si>
  <si>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</si>
  <si>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</si>
  <si>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</si>
  <si>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</si>
  <si>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</si>
  <si>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</si>
  <si>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</si>
  <si>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</si>
  <si>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</si>
  <si>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</si>
  <si>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</si>
  <si>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</si>
  <si>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</si>
  <si>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</si>
  <si>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</si>
  <si>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</si>
  <si>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</si>
  <si>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</si>
  <si>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</si>
  <si>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</si>
  <si>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</si>
  <si>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</si>
  <si>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</si>
  <si>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</si>
  <si>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</si>
  <si>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</si>
  <si>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</si>
  <si>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</si>
  <si>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</si>
  <si>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</si>
  <si>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</si>
  <si>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</si>
  <si>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</si>
  <si>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</si>
  <si>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</si>
  <si>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</si>
  <si>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</si>
  <si>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</si>
  <si>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</si>
  <si>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</si>
  <si>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</si>
  <si>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</si>
  <si>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</si>
  <si>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</si>
  <si>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</si>
  <si>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</si>
  <si>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</si>
  <si>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</si>
  <si>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</si>
  <si>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</si>
  <si>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</si>
  <si>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</si>
  <si>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</si>
  <si>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</si>
  <si>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</si>
  <si>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</si>
  <si>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</si>
  <si>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</si>
  <si>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</si>
  <si>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</si>
  <si>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</si>
  <si>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</si>
  <si>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</si>
  <si>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</si>
  <si>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</si>
  <si>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</si>
  <si>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</si>
  <si>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</si>
  <si>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</si>
  <si>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</si>
  <si>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</si>
  <si>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</si>
  <si>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</si>
  <si>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</si>
  <si>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</si>
  <si>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</si>
  <si>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</si>
  <si>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</si>
  <si>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</si>
  <si>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</si>
  <si>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</si>
  <si>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</si>
  <si>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</si>
  <si>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</si>
  <si>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</si>
  <si>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</si>
  <si>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</si>
  <si>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</si>
  <si>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</si>
  <si>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</si>
  <si>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</si>
  <si>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</si>
  <si>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</si>
  <si>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</si>
  <si>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</si>
  <si>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</si>
  <si>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</si>
  <si>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</si>
  <si>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</si>
  <si>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</si>
  <si>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</si>
  <si>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</si>
  <si>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</si>
  <si>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</si>
  <si>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</si>
  <si>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</si>
  <si>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</si>
  <si>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</si>
  <si>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</si>
  <si>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</si>
  <si>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</si>
  <si>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</si>
  <si>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</si>
  <si>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</si>
  <si>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</si>
  <si>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</si>
  <si>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</si>
  <si>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</si>
  <si>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</si>
  <si>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</si>
  <si>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</si>
  <si>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</si>
  <si>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</si>
  <si>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</si>
  <si>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</si>
  <si>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</si>
  <si>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</si>
  <si>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</si>
  <si>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</si>
  <si>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</si>
  <si>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</si>
  <si>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</si>
  <si>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</si>
  <si>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</si>
  <si>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</si>
  <si>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</si>
  <si>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</si>
  <si>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</si>
  <si>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</si>
  <si>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</si>
  <si>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</si>
  <si>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</si>
  <si>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</si>
  <si>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</si>
  <si>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</si>
  <si>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</si>
  <si>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</si>
  <si>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</si>
  <si>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</si>
  <si>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</si>
  <si>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</si>
  <si>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</si>
  <si>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</si>
  <si>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</si>
  <si>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</si>
  <si>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</si>
  <si>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</si>
  <si>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</si>
  <si>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</si>
  <si>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</si>
  <si>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</si>
  <si>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</si>
  <si>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</si>
  <si>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</si>
  <si>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</si>
  <si>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</si>
  <si>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</si>
  <si>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</si>
  <si>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</si>
  <si>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</si>
  <si>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</si>
  <si>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</si>
  <si>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</si>
  <si>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</si>
  <si>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</si>
  <si>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</si>
  <si>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</si>
  <si>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</si>
  <si>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</si>
  <si>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</si>
  <si>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</si>
  <si>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</si>
  <si>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</si>
  <si>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</si>
  <si>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</si>
  <si>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</si>
  <si>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</si>
  <si>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</si>
  <si>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</si>
  <si>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</si>
  <si>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</si>
  <si>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</si>
  <si>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</si>
  <si>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</si>
  <si>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</si>
  <si>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</si>
  <si>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</si>
  <si>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</si>
  <si>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</si>
  <si>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</si>
  <si>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</si>
  <si>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</si>
  <si>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</si>
  <si>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</si>
  <si>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</si>
  <si>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</si>
  <si>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</si>
  <si>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</si>
  <si>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</si>
  <si>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</si>
  <si>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</si>
  <si>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</si>
  <si>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</si>
  <si>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</si>
  <si>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</si>
  <si>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</si>
  <si>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</si>
  <si>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</si>
  <si>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</si>
  <si>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</si>
  <si>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</si>
  <si>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</si>
  <si>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</si>
  <si>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</si>
  <si>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</si>
  <si>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</si>
  <si>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</si>
  <si>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</si>
  <si>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</si>
  <si>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</si>
  <si>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</si>
  <si>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</si>
  <si>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</si>
  <si>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</si>
  <si>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</si>
  <si>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</si>
  <si>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</si>
  <si>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</si>
  <si>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</si>
  <si>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</si>
  <si>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</si>
  <si>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</si>
  <si>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</si>
  <si>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</si>
  <si>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</si>
  <si>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</si>
  <si>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</si>
  <si>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</si>
  <si>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</si>
  <si>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</si>
  <si>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</si>
  <si>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</si>
  <si>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</si>
  <si>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</si>
  <si>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</si>
  <si>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</si>
  <si>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</si>
  <si>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</si>
  <si>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</si>
  <si>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</si>
  <si>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</si>
  <si>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</si>
  <si>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</si>
  <si>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</si>
  <si>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</si>
  <si>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</si>
  <si>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</si>
  <si>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</si>
  <si>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</si>
  <si>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</si>
  <si>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</si>
  <si>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</si>
  <si>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</si>
  <si>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</si>
  <si>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</si>
  <si>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</si>
  <si>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</si>
  <si>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</si>
  <si>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</si>
  <si>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</si>
  <si>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</si>
  <si>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</si>
  <si>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</si>
  <si>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</si>
  <si>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</si>
  <si>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</si>
  <si>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</si>
  <si>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</si>
  <si>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</si>
  <si>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</si>
  <si>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</si>
  <si>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</si>
  <si>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</si>
  <si>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</si>
  <si>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</si>
  <si>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</si>
  <si>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</si>
  <si>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</si>
  <si>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</si>
  <si>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</si>
  <si>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</si>
  <si>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</si>
  <si>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</si>
  <si>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</si>
  <si>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</si>
  <si>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</si>
  <si>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</si>
  <si>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</si>
  <si>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</si>
  <si>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</si>
  <si>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</si>
  <si>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</si>
  <si>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</si>
  <si>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</si>
  <si>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</si>
  <si>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</si>
  <si>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</si>
  <si>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</si>
  <si>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</si>
  <si>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</si>
  <si>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</si>
  <si>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</si>
  <si>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</si>
  <si>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</si>
  <si>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</si>
  <si>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</si>
  <si>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</si>
  <si>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</si>
  <si>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</si>
  <si>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</si>
  <si>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</si>
  <si>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</si>
  <si>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</si>
  <si>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</si>
  <si>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</si>
  <si>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</si>
  <si>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</si>
  <si>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</si>
  <si>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</si>
  <si>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</si>
  <si>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</si>
  <si>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</si>
  <si>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</si>
  <si>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</si>
  <si>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</si>
  <si>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</si>
  <si>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</si>
  <si>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</si>
  <si>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</si>
  <si>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</si>
  <si>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</si>
  <si>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</si>
  <si>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</si>
  <si>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</si>
  <si>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</si>
  <si>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</si>
  <si>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</si>
  <si>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</si>
  <si>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</si>
  <si>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</si>
  <si>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</si>
  <si>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</si>
  <si>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</si>
  <si>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</si>
  <si>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</si>
  <si>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</si>
  <si>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</si>
  <si>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</si>
  <si>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</si>
  <si>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</si>
  <si>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</si>
  <si>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</si>
  <si>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</si>
  <si>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</si>
  <si>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</si>
  <si>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</si>
  <si>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</si>
  <si>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</si>
  <si>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</si>
  <si>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</si>
  <si>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</si>
  <si>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</si>
  <si>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</si>
  <si>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</si>
  <si>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</si>
  <si>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</si>
  <si>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</si>
  <si>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</si>
  <si>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</si>
  <si>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</si>
  <si>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</si>
  <si>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</si>
  <si>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</si>
  <si>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</si>
  <si>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</si>
  <si>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</si>
  <si>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</si>
  <si>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</si>
  <si>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</si>
  <si>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</si>
  <si>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</si>
  <si>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</si>
  <si>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</si>
  <si>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</si>
  <si>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</si>
  <si>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</si>
  <si>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</si>
  <si>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</si>
  <si>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</si>
  <si>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</si>
  <si>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</si>
  <si>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</si>
  <si>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</si>
  <si>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</si>
  <si>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</si>
  <si>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</si>
  <si>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</si>
  <si>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</si>
  <si>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</si>
  <si>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</si>
  <si>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</si>
  <si>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</si>
  <si>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</si>
  <si>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</si>
  <si>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</si>
  <si>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</si>
  <si>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</si>
  <si>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</si>
  <si>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</si>
  <si>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</si>
  <si>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</si>
  <si>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</si>
  <si>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</si>
  <si>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</si>
  <si>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</si>
  <si>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</si>
  <si>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</si>
  <si>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</si>
  <si>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</si>
  <si>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</si>
  <si>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</si>
  <si>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</si>
  <si>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</si>
  <si>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</si>
  <si>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</si>
  <si>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</si>
  <si>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</si>
  <si>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</si>
  <si>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</si>
  <si>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</si>
  <si>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</si>
  <si>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</si>
  <si>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</si>
  <si>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</si>
  <si>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</si>
  <si>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</si>
  <si>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</si>
  <si>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</si>
  <si>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</si>
  <si>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</si>
  <si>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</si>
  <si>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</si>
  <si>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</si>
  <si>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</si>
  <si>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</si>
  <si>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</si>
  <si>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</si>
  <si>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</si>
  <si>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</si>
  <si>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</si>
  <si>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</si>
  <si>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</si>
  <si>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</si>
  <si>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</si>
  <si>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</si>
  <si>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</si>
  <si>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</si>
  <si>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</si>
  <si>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</si>
  <si>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</si>
  <si>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</si>
  <si>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</si>
  <si>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</si>
  <si>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</si>
  <si>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</si>
  <si>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</si>
  <si>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</si>
  <si>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</si>
  <si>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</si>
  <si>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</si>
  <si>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</si>
  <si>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</si>
  <si>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</si>
  <si>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</si>
  <si>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</si>
  <si>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</si>
  <si>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</si>
  <si>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</si>
  <si>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</si>
  <si>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</si>
  <si>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</si>
  <si>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</si>
  <si>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</si>
  <si>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</si>
  <si>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</si>
  <si>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</si>
  <si>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</si>
  <si>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</si>
  <si>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</si>
  <si>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</si>
  <si>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</si>
  <si>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</si>
  <si>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</si>
  <si>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</si>
  <si>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</si>
  <si>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</si>
  <si>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</si>
  <si>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</si>
  <si>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</si>
  <si>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</si>
  <si>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</si>
  <si>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</si>
  <si>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</si>
  <si>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</si>
  <si>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</si>
  <si>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</si>
  <si>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</si>
  <si>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</si>
  <si>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</si>
  <si>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</si>
  <si>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</si>
  <si>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</si>
  <si>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</si>
  <si>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</si>
  <si>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</si>
  <si>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</si>
  <si>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</si>
  <si>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</si>
  <si>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</si>
  <si>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</si>
  <si>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</si>
  <si>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</si>
  <si>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</si>
  <si>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</si>
  <si>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</si>
  <si>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</si>
  <si>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</si>
  <si>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</si>
  <si>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</si>
  <si>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</si>
  <si>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</si>
  <si>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</si>
  <si>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</si>
  <si>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</si>
  <si>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</si>
  <si>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</si>
  <si>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</si>
  <si>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</si>
  <si>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</si>
  <si>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</si>
  <si>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</si>
  <si>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</si>
  <si>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</si>
  <si>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</si>
  <si>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</si>
  <si>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</si>
  <si>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</si>
  <si>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</si>
  <si>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</si>
  <si>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</si>
  <si>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</si>
  <si>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</si>
  <si>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</si>
  <si>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</si>
  <si>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</si>
  <si>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</si>
  <si>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</si>
  <si>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</si>
  <si>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</si>
  <si>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</si>
  <si>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</si>
  <si>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</si>
  <si>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</si>
  <si>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</si>
  <si>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</si>
  <si>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</si>
  <si>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</si>
  <si>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</si>
  <si>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</si>
  <si>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</si>
  <si>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</si>
  <si>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</si>
  <si>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</si>
  <si>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</si>
  <si>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</si>
  <si>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</si>
  <si>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</si>
  <si>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</si>
  <si>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</si>
  <si>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</si>
  <si>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</si>
  <si>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</si>
  <si>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</si>
  <si>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</si>
  <si>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</si>
  <si>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</si>
  <si>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</si>
  <si>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</si>
  <si>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</si>
  <si>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</si>
  <si>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</si>
  <si>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</si>
  <si>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</si>
  <si>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</si>
  <si>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</si>
  <si>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</si>
  <si>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</si>
  <si>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</si>
  <si>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</si>
  <si>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</si>
  <si>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</si>
  <si>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</si>
  <si>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</si>
  <si>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</si>
  <si>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</si>
  <si>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</si>
  <si>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</si>
  <si>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</si>
  <si>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</si>
  <si>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</si>
  <si>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</si>
  <si>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</si>
  <si>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</si>
  <si>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</si>
  <si>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</si>
  <si>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</si>
  <si>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</si>
  <si>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</si>
  <si>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</si>
  <si>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</si>
  <si>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</si>
  <si>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</si>
  <si>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</si>
  <si>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</si>
  <si>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</si>
  <si>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</si>
  <si>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</si>
  <si>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</si>
  <si>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</si>
  <si>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</si>
  <si>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</si>
  <si>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</si>
  <si>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</si>
  <si>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</si>
  <si>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</si>
  <si>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</si>
  <si>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</si>
  <si>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</si>
  <si>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</si>
  <si>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</si>
  <si>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</si>
  <si>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</si>
  <si>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</si>
  <si>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</si>
  <si>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</si>
  <si>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</si>
  <si>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</si>
  <si>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</si>
  <si>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</si>
  <si>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</si>
  <si>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</si>
  <si>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</si>
  <si>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</si>
  <si>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</si>
  <si>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</si>
  <si>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</si>
  <si>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</si>
  <si>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</si>
  <si>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</si>
  <si>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</si>
  <si>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</si>
  <si>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</si>
  <si>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</si>
  <si>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</si>
  <si>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</si>
  <si>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</si>
  <si>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</si>
  <si>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</si>
  <si>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</si>
  <si>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</si>
  <si>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</si>
  <si>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</si>
  <si>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</si>
  <si>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</si>
  <si>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</si>
  <si>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</si>
  <si>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</si>
  <si>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</si>
  <si>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</si>
  <si>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</si>
  <si>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</si>
  <si>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</si>
  <si>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</si>
  <si>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</si>
  <si>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</si>
  <si>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</si>
  <si>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</si>
  <si>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</si>
  <si>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</si>
  <si>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</si>
  <si>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</si>
  <si>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</si>
  <si>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</si>
  <si>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</si>
  <si>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</si>
  <si>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</si>
  <si>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</si>
  <si>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</si>
  <si>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</si>
  <si>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</si>
  <si>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</si>
  <si>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</si>
  <si>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</si>
  <si>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</si>
  <si>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</si>
  <si>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</si>
  <si>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</si>
  <si>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</si>
  <si>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</si>
  <si>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</si>
  <si>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</si>
  <si>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</si>
  <si>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</si>
  <si>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</si>
  <si>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</si>
  <si>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</si>
  <si>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</si>
  <si>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</si>
  <si>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</si>
  <si>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</si>
  <si>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</si>
  <si>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</si>
  <si>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</si>
  <si>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</si>
  <si>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</si>
  <si>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</si>
  <si>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</si>
  <si>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</si>
  <si>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</si>
  <si>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</si>
  <si>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</si>
  <si>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</si>
  <si>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</si>
  <si>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</si>
  <si>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</si>
  <si>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</si>
  <si>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</si>
  <si>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</si>
  <si>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</si>
  <si>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</si>
  <si>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</si>
  <si>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</si>
  <si>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</si>
  <si>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</si>
  <si>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</si>
  <si>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</si>
  <si>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</si>
  <si>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</si>
  <si>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</si>
  <si>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</si>
  <si>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</si>
  <si>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</si>
  <si>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</si>
  <si>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</si>
  <si>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</si>
  <si>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</si>
  <si>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</si>
  <si>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</si>
  <si>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</si>
  <si>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</si>
  <si>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</si>
  <si>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</si>
  <si>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</si>
  <si>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</si>
  <si>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</si>
  <si>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</si>
  <si>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</si>
  <si>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</si>
  <si>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</si>
  <si>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</si>
  <si>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</si>
  <si>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</si>
  <si>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</si>
  <si>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</si>
  <si>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</si>
  <si>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</si>
  <si>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</si>
  <si>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</si>
  <si>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</si>
  <si>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</si>
  <si>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</si>
  <si>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</si>
  <si>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</si>
  <si>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</si>
  <si>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</si>
  <si>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</si>
  <si>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</si>
  <si>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</si>
  <si>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</si>
  <si>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</si>
  <si>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</si>
  <si>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</si>
  <si>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</si>
  <si>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</si>
  <si>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</si>
  <si>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</si>
  <si>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</si>
  <si>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</si>
  <si>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</si>
  <si>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</si>
  <si>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</si>
  <si>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</si>
  <si>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</si>
  <si>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</si>
  <si>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</si>
  <si>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</si>
  <si>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</si>
  <si>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</si>
  <si>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</si>
  <si>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</si>
  <si>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</si>
  <si>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</si>
  <si>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</si>
  <si>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</si>
  <si>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</si>
  <si>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</si>
  <si>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</si>
  <si>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</si>
  <si>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</si>
  <si>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</si>
  <si>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</si>
  <si>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</si>
  <si>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</si>
  <si>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</si>
  <si>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</si>
  <si>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</si>
  <si>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</si>
  <si>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</si>
  <si>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</si>
  <si>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</si>
  <si>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</si>
  <si>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</si>
  <si>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</si>
  <si>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</si>
  <si>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</si>
  <si>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</si>
  <si>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</si>
  <si>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</si>
  <si>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</si>
  <si>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</si>
  <si>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</si>
  <si>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</si>
  <si>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</si>
  <si>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</si>
  <si>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</si>
  <si>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</si>
  <si>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</si>
  <si>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</si>
  <si>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</si>
  <si>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</si>
  <si>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</si>
  <si>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</si>
  <si>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</si>
  <si>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</si>
  <si>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</si>
  <si>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</si>
  <si>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</si>
  <si>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</si>
  <si>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</si>
  <si>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</si>
  <si>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</si>
  <si>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</si>
  <si>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</si>
  <si>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</si>
  <si>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</si>
  <si>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</si>
  <si>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</si>
  <si>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</si>
  <si>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</si>
  <si>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</si>
  <si>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</si>
  <si>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</si>
  <si>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</si>
  <si>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</si>
  <si>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</si>
  <si>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</si>
  <si>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</si>
  <si>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</si>
  <si>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</si>
  <si>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</si>
  <si>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</si>
  <si>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</si>
  <si>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</si>
  <si>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</si>
  <si>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</si>
  <si>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</si>
  <si>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</si>
  <si>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</si>
  <si>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</si>
  <si>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</si>
  <si>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</si>
  <si>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</si>
  <si>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</si>
  <si>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</si>
  <si>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</si>
  <si>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</si>
  <si>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</si>
  <si>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</si>
  <si>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</si>
  <si>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</si>
  <si>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</si>
  <si>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</si>
  <si>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</si>
  <si>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</si>
  <si>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</si>
  <si>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</si>
  <si>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</si>
  <si>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</si>
  <si>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</si>
  <si>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</si>
  <si>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</si>
  <si>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</si>
  <si>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</si>
  <si>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</si>
  <si>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</si>
  <si>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</si>
  <si>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</si>
  <si>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</si>
  <si>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</si>
  <si>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</si>
  <si>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</si>
  <si>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</si>
  <si>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</si>
  <si>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</si>
  <si>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</si>
  <si>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</si>
  <si>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</si>
  <si>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</si>
  <si>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</si>
  <si>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</si>
  <si>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</si>
  <si>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</si>
  <si>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</si>
  <si>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</si>
  <si>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</si>
  <si>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</si>
  <si>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</si>
  <si>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</si>
  <si>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</si>
  <si>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</si>
  <si>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</si>
  <si>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</si>
  <si>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</si>
  <si>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</si>
  <si>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</si>
  <si>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</si>
  <si>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</si>
  <si>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</si>
  <si>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</si>
  <si>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</si>
  <si>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</si>
  <si>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</si>
  <si>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</si>
  <si>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</si>
  <si>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</si>
  <si>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</si>
  <si>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</si>
  <si>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</si>
  <si>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</si>
  <si>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</si>
  <si>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</si>
  <si>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</si>
  <si>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</si>
  <si>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</si>
  <si>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</si>
  <si>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</si>
  <si>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</si>
  <si>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</si>
  <si>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</si>
  <si>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</si>
  <si>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</si>
  <si>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</si>
  <si>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</si>
  <si>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</si>
  <si>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</si>
  <si>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</si>
  <si>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</si>
  <si>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</si>
  <si>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</si>
  <si>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</si>
  <si>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</si>
  <si>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</si>
  <si>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</si>
  <si>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</si>
  <si>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</si>
  <si>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</si>
  <si>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</si>
  <si>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</si>
  <si>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</si>
  <si>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</si>
  <si>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</si>
  <si>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</si>
  <si>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</si>
  <si>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</si>
  <si>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</si>
  <si>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</si>
  <si>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</si>
  <si>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</si>
  <si>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</si>
  <si>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</si>
  <si>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</si>
  <si>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</si>
  <si>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</si>
  <si>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</si>
  <si>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</si>
  <si>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</si>
  <si>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</si>
  <si>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</si>
  <si>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</si>
  <si>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</si>
  <si>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</si>
  <si>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</si>
  <si>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</si>
  <si>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</si>
  <si>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</si>
  <si>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</si>
  <si>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</si>
  <si>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</si>
  <si>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</si>
  <si>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</si>
  <si>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</si>
  <si>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</si>
  <si>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</si>
  <si>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</si>
  <si>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</si>
  <si>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</si>
  <si>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</si>
  <si>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</si>
  <si>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</si>
  <si>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</si>
  <si>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</si>
  <si>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</si>
  <si>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</si>
  <si>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</si>
  <si>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</si>
  <si>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</si>
  <si>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</si>
  <si>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</si>
  <si>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</si>
  <si>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</si>
  <si>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</si>
  <si>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</si>
  <si>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</si>
  <si>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</si>
  <si>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</si>
  <si>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</si>
  <si>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</si>
  <si>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</si>
  <si>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</si>
  <si>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</si>
  <si>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</si>
  <si>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</si>
  <si>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</si>
  <si>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</si>
  <si>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</si>
  <si>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</si>
  <si>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</si>
  <si>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</si>
  <si>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</si>
  <si>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</si>
  <si>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</si>
  <si>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</si>
  <si>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</si>
  <si>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</si>
  <si>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</si>
  <si>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</si>
  <si>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</si>
  <si>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</si>
  <si>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</si>
  <si>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</si>
  <si>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</si>
  <si>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</si>
  <si>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</si>
  <si>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</si>
  <si>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</si>
  <si>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</si>
  <si>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</si>
  <si>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</si>
  <si>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</si>
  <si>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</si>
  <si>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</si>
  <si>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</si>
  <si>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</si>
  <si>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</si>
  <si>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</si>
  <si>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</si>
  <si>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</si>
  <si>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</si>
  <si>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</si>
  <si>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</si>
  <si>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</si>
  <si>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</si>
  <si>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</si>
  <si>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</si>
  <si>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</si>
  <si>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</si>
  <si>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</si>
  <si>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</si>
  <si>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</si>
  <si>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</si>
  <si>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</si>
  <si>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</si>
  <si>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</si>
  <si>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</si>
  <si>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</si>
  <si>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</si>
  <si>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</si>
  <si>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</si>
  <si>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</si>
  <si>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</si>
  <si>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</si>
  <si>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</si>
  <si>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</si>
  <si>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</si>
  <si>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</si>
  <si>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</si>
  <si>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</si>
  <si>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</si>
  <si>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</si>
  <si>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</si>
  <si>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</si>
  <si>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</si>
  <si>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</si>
  <si>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</si>
  <si>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</si>
  <si>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</si>
  <si>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</si>
  <si>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</si>
  <si>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</si>
  <si>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</si>
  <si>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</si>
  <si>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</si>
  <si>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</si>
  <si>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</si>
  <si>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</si>
  <si>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</si>
  <si>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</si>
  <si>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</si>
  <si>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</si>
  <si>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</si>
  <si>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</si>
  <si>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</si>
  <si>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</si>
  <si>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</si>
  <si>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</si>
  <si>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</si>
  <si>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</si>
  <si>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</si>
  <si>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</si>
  <si>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</si>
  <si>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</si>
  <si>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</si>
  <si>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</si>
  <si>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</si>
  <si>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</si>
  <si>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</si>
  <si>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</si>
  <si>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</si>
  <si>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</si>
  <si>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</si>
  <si>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</si>
  <si>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</si>
  <si>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</si>
  <si>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</si>
  <si>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</si>
  <si>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</si>
  <si>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</si>
  <si>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</si>
  <si>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</si>
  <si>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</si>
  <si>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</si>
  <si>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</si>
  <si>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</si>
  <si>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</si>
  <si>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</si>
  <si>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</si>
  <si>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</si>
  <si>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</si>
  <si>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</si>
  <si>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</si>
  <si>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</si>
  <si>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</si>
  <si>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</si>
  <si>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</si>
  <si>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</si>
  <si>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</si>
  <si>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</si>
  <si>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</si>
  <si>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</si>
  <si>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</si>
  <si>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</si>
  <si>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</si>
  <si>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</si>
  <si>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</si>
  <si>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</si>
  <si>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</si>
  <si>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</si>
  <si>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</si>
  <si>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</si>
  <si>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</si>
  <si>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</si>
  <si>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</si>
  <si>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</si>
  <si>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</si>
  <si>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</si>
  <si>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</si>
  <si>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</si>
  <si>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</si>
  <si>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</si>
  <si>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</si>
  <si>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</si>
  <si>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</si>
  <si>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</si>
  <si>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</si>
  <si>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</si>
  <si>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</si>
  <si>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</si>
  <si>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</si>
  <si>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</si>
  <si>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</si>
  <si>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</si>
  <si>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</si>
  <si>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</si>
  <si>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</si>
  <si>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</si>
  <si>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</si>
  <si>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</si>
  <si>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</si>
  <si>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</si>
  <si>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</si>
  <si>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</si>
  <si>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</si>
  <si>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</si>
  <si>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</si>
  <si>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</si>
  <si>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</si>
  <si>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</si>
  <si>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</si>
  <si>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</si>
  <si>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</si>
  <si>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</si>
  <si>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</si>
  <si>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</si>
  <si>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</si>
  <si>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</si>
  <si>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</si>
  <si>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</si>
  <si>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</si>
  <si>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</si>
  <si>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</si>
  <si>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</si>
  <si>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</si>
  <si>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</si>
  <si>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</si>
  <si>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</si>
  <si>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</si>
  <si>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</si>
  <si>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</si>
  <si>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</si>
  <si>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</si>
  <si>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</si>
  <si>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</si>
  <si>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</si>
  <si>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</si>
  <si>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</si>
  <si>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</si>
  <si>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</si>
  <si>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</si>
  <si>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</si>
  <si>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</si>
  <si>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</si>
  <si>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</si>
  <si>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</si>
  <si>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</si>
  <si>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</si>
  <si>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</si>
  <si>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</si>
  <si>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</si>
  <si>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</si>
  <si>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</si>
  <si>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</si>
  <si>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</si>
  <si>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</si>
  <si>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</si>
  <si>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</si>
  <si>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</si>
  <si>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</si>
  <si>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</si>
  <si>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</si>
  <si>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</si>
  <si>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</si>
  <si>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</si>
  <si>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</si>
  <si>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</si>
  <si>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</si>
  <si>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</si>
  <si>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</si>
  <si>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</si>
  <si>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</si>
  <si>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</si>
  <si>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</si>
  <si>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</si>
  <si>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</si>
  <si>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</si>
  <si>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</si>
  <si>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</si>
  <si>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</si>
  <si>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</si>
  <si>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</si>
  <si>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</si>
  <si>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</si>
  <si>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</si>
  <si>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</si>
  <si>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</si>
  <si>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</si>
  <si>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</si>
  <si>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</si>
  <si>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</si>
  <si>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</si>
  <si>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</si>
  <si>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</si>
  <si>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</si>
  <si>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</si>
  <si>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</si>
  <si>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</si>
  <si>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</si>
  <si>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</si>
  <si>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</si>
  <si>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</si>
  <si>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</si>
  <si>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</si>
  <si>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</si>
  <si>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</si>
  <si>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</si>
  <si>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</si>
  <si>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</si>
  <si>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</si>
  <si>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</si>
  <si>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</si>
  <si>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</si>
  <si>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</si>
  <si>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</si>
  <si>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</si>
  <si>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</si>
  <si>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</si>
  <si>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</si>
  <si>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</si>
  <si>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</si>
  <si>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</si>
  <si>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</si>
  <si>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</si>
  <si>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</si>
  <si>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</si>
  <si>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</si>
  <si>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</si>
  <si>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</si>
  <si>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</si>
  <si>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</si>
  <si>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</si>
  <si>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</si>
  <si>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</si>
  <si>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</si>
  <si>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</si>
  <si>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</si>
  <si>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</si>
  <si>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</si>
  <si>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</si>
  <si>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</si>
  <si>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</si>
  <si>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</si>
  <si>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</si>
  <si>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</si>
  <si>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</si>
  <si>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</si>
  <si>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</si>
  <si>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</si>
  <si>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</si>
  <si>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</si>
  <si>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</si>
  <si>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</si>
  <si>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</si>
  <si>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</si>
  <si>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</si>
  <si>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</si>
  <si>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</si>
  <si>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</si>
  <si>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</si>
  <si>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</si>
  <si>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</si>
  <si>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</si>
  <si>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</si>
  <si>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</si>
  <si>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</si>
  <si>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</si>
  <si>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</si>
  <si>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</si>
  <si>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</si>
  <si>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</si>
  <si>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</si>
  <si>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</si>
  <si>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</si>
  <si>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</si>
  <si>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</si>
  <si>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</si>
  <si>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</si>
  <si>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</si>
  <si>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</si>
  <si>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</si>
  <si>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</si>
  <si>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</si>
  <si>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</si>
  <si>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</si>
  <si>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</si>
  <si>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</si>
  <si>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</si>
  <si>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</si>
  <si>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</si>
  <si>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</si>
  <si>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</si>
  <si>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</si>
  <si>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</si>
  <si>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</si>
  <si>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</si>
  <si>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</si>
  <si>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</si>
  <si>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</si>
  <si>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</si>
  <si>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</si>
  <si>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</si>
  <si>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</si>
  <si>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</si>
  <si>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</si>
  <si>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</si>
  <si>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</si>
  <si>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</si>
  <si>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</si>
  <si>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</si>
  <si>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</si>
  <si>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</si>
  <si>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</si>
  <si>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</si>
  <si>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</si>
  <si>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</si>
  <si>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</si>
  <si>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</si>
  <si>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</si>
  <si>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</si>
  <si>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</si>
  <si>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</si>
  <si>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</si>
  <si>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</si>
  <si>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</si>
  <si>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</si>
  <si>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</si>
  <si>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</si>
  <si>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</si>
  <si>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</si>
  <si>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</si>
  <si>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</si>
  <si>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</si>
  <si>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</si>
  <si>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</si>
  <si>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</si>
  <si>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</si>
  <si>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</si>
  <si>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</si>
  <si>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</si>
  <si>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</si>
  <si>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</si>
  <si>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</si>
  <si>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</si>
  <si>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</si>
  <si>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</si>
  <si>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</si>
  <si>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</si>
  <si>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</si>
  <si>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</si>
  <si>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</si>
  <si>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</si>
  <si>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</si>
  <si>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</si>
  <si>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</si>
  <si>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</si>
  <si>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</si>
  <si>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</si>
  <si>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</si>
  <si>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</si>
  <si>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</si>
  <si>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</si>
  <si>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</si>
  <si>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</si>
  <si>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</si>
  <si>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</si>
  <si>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</si>
  <si>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</si>
  <si>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</si>
  <si>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</si>
  <si>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</si>
  <si>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</si>
  <si>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</si>
  <si>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</si>
  <si>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</si>
  <si>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</si>
  <si>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</si>
  <si>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</si>
  <si>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</si>
  <si>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</si>
  <si>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</si>
  <si>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</si>
  <si>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</si>
  <si>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</si>
  <si>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</si>
  <si>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</si>
  <si>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</si>
  <si>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</si>
  <si>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</si>
  <si>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</si>
  <si>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</si>
  <si>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</si>
  <si>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</si>
  <si>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</si>
  <si>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</si>
  <si>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</si>
  <si>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</si>
  <si>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</si>
  <si>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</si>
  <si>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</si>
  <si>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</si>
  <si>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</si>
  <si>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</si>
  <si>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</si>
  <si>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</si>
  <si>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</si>
  <si>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</si>
  <si>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</si>
  <si>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</si>
  <si>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</si>
  <si>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</si>
  <si>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</si>
  <si>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</si>
  <si>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</si>
  <si>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</si>
  <si>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</si>
  <si>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</si>
  <si>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</si>
  <si>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</si>
  <si>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</si>
  <si>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</si>
  <si>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</si>
  <si>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</si>
  <si>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</si>
  <si>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</si>
  <si>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</si>
  <si>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</si>
  <si>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</si>
  <si>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</si>
  <si>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</si>
  <si>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</si>
  <si>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</si>
  <si>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</si>
  <si>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</si>
  <si>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</si>
  <si>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</si>
  <si>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</si>
  <si>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</si>
  <si>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</si>
  <si>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</si>
  <si>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</si>
  <si>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</si>
  <si>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</si>
  <si>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</si>
  <si>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</si>
  <si>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</si>
  <si>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</si>
  <si>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</si>
  <si>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</si>
  <si>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</si>
  <si>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</si>
  <si>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</si>
  <si>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</si>
  <si>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</si>
  <si>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</si>
  <si>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</si>
  <si>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</si>
  <si>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</si>
  <si>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</si>
  <si>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</si>
  <si>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</si>
  <si>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</si>
  <si>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</si>
  <si>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</si>
  <si>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</si>
  <si>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</si>
  <si>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</si>
  <si>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</si>
  <si>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</si>
  <si>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</si>
  <si>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</si>
  <si>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</si>
  <si>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</si>
  <si>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</si>
  <si>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</si>
  <si>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</si>
  <si>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</si>
  <si>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</si>
  <si>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</si>
  <si>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</si>
  <si>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</si>
  <si>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</si>
  <si>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</si>
  <si>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</si>
  <si>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</si>
  <si>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</si>
  <si>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</si>
  <si>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</si>
  <si>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</si>
  <si>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</si>
  <si>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</si>
  <si>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</si>
  <si>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</si>
  <si>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</si>
  <si>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</si>
  <si>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</si>
  <si>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</si>
  <si>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</si>
  <si>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</si>
  <si>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</si>
  <si>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</si>
  <si>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</si>
  <si>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</si>
  <si>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</si>
  <si>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</si>
  <si>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</si>
  <si>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</si>
  <si>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</si>
  <si>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</si>
  <si>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</si>
  <si>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</si>
  <si>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</si>
  <si>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</si>
  <si>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</si>
  <si>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</si>
  <si>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</si>
  <si>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</si>
  <si>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</si>
  <si>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</si>
  <si>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</si>
  <si>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</si>
  <si>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</si>
  <si>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</si>
  <si>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</si>
  <si>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</si>
  <si>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</si>
  <si>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</si>
  <si>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</si>
  <si>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</si>
  <si>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</si>
  <si>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</si>
  <si>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</si>
  <si>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</si>
  <si>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</si>
  <si>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</si>
  <si>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</si>
  <si>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</si>
  <si>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</si>
  <si>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</si>
  <si>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</si>
  <si>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</si>
  <si>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</si>
  <si>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</si>
  <si>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</si>
  <si>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</si>
  <si>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</si>
  <si>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</si>
  <si>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</si>
  <si>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</si>
  <si>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</si>
  <si>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</si>
  <si>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</si>
  <si>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</si>
  <si>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</si>
  <si>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</si>
  <si>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</si>
  <si>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</si>
  <si>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</si>
  <si>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</si>
  <si>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</si>
  <si>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</si>
  <si>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</si>
  <si>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</si>
  <si>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</si>
  <si>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</si>
  <si>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</si>
  <si>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</si>
  <si>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</si>
  <si>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</si>
  <si>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</si>
  <si>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</si>
  <si>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</si>
  <si>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</si>
  <si>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</si>
  <si>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</si>
  <si>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</si>
  <si>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</si>
  <si>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</si>
  <si>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</si>
  <si>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</si>
  <si>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</si>
  <si>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</si>
  <si>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</si>
  <si>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</si>
  <si>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</si>
  <si>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</si>
  <si>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</si>
  <si>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</si>
  <si>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</si>
  <si>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</si>
  <si>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</si>
  <si>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</si>
  <si>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</si>
  <si>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</si>
  <si>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</si>
  <si>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</si>
  <si>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</si>
  <si>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</si>
  <si>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</si>
  <si>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</si>
  <si>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</si>
  <si>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</si>
  <si>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</si>
  <si>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</si>
  <si>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</si>
  <si>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</si>
  <si>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</si>
  <si>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</si>
  <si>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</si>
  <si>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</si>
  <si>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</si>
  <si>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</si>
  <si>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</si>
  <si>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</si>
  <si>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</si>
  <si>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</si>
  <si>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</si>
  <si>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</si>
  <si>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</si>
  <si>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</si>
  <si>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</si>
  <si>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</si>
  <si>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</si>
  <si>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</si>
  <si>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</si>
  <si>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</si>
  <si>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</si>
  <si>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</si>
  <si>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</si>
  <si>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</si>
  <si>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</si>
  <si>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</si>
  <si>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</si>
  <si>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</si>
  <si>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</si>
  <si>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</si>
  <si>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</si>
  <si>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</si>
  <si>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</si>
  <si>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</si>
  <si>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</si>
  <si>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</si>
  <si>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</si>
  <si>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</si>
  <si>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</si>
  <si>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</si>
  <si>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</si>
  <si>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</si>
  <si>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</si>
  <si>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</si>
  <si>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</si>
  <si>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</si>
  <si>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</si>
  <si>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</si>
  <si>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</si>
  <si>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</si>
  <si>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</si>
  <si>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</si>
  <si>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</si>
  <si>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</si>
  <si>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</si>
  <si>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</si>
  <si>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</si>
  <si>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</si>
  <si>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</si>
  <si>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</si>
  <si>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</si>
  <si>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</si>
  <si>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</si>
  <si>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</si>
  <si>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</si>
  <si>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</si>
  <si>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</si>
  <si>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</si>
  <si>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</si>
  <si>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</si>
  <si>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</si>
  <si>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</si>
  <si>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</si>
  <si>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</si>
  <si>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</si>
  <si>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</si>
  <si>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</si>
  <si>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</si>
  <si>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</si>
  <si>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</si>
  <si>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</si>
  <si>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</si>
  <si>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</si>
  <si>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</si>
  <si>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</si>
  <si>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</si>
  <si>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</si>
  <si>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</si>
  <si>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</si>
  <si>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</si>
  <si>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</si>
  <si>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</si>
  <si>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</si>
  <si>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</si>
  <si>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</si>
  <si>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</si>
  <si>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</si>
  <si>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</si>
  <si>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</si>
  <si>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</si>
  <si>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</si>
  <si>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</si>
  <si>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</si>
  <si>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</si>
  <si>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</si>
  <si>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</si>
  <si>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</si>
  <si>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</si>
  <si>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</si>
  <si>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</si>
  <si>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</si>
  <si>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</si>
  <si>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</si>
  <si>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</si>
  <si>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</si>
  <si>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</si>
  <si>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</si>
  <si>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</si>
  <si>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</si>
  <si>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</si>
  <si>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</si>
  <si>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</si>
  <si>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</si>
  <si>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</si>
  <si>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</si>
  <si>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</si>
  <si>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</si>
  <si>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</si>
  <si>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</si>
  <si>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</si>
  <si>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</si>
  <si>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</si>
  <si>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</si>
  <si>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</si>
  <si>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</si>
  <si>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</si>
  <si>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</si>
  <si>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</si>
  <si>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</si>
  <si>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</si>
  <si>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</si>
  <si>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</si>
  <si>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</si>
  <si>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</si>
  <si>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</si>
  <si>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</si>
  <si>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</si>
  <si>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</si>
  <si>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</si>
  <si>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</si>
  <si>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</si>
  <si>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</si>
  <si>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</si>
  <si>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</si>
  <si>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</si>
  <si>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</si>
  <si>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</si>
  <si>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</si>
  <si>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</si>
  <si>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</si>
  <si>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</si>
  <si>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</si>
  <si>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</si>
  <si>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</si>
  <si>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</si>
  <si>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</si>
  <si>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</si>
  <si>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</si>
  <si>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</si>
  <si>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</si>
  <si>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</si>
  <si>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</si>
  <si>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</si>
  <si>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</si>
  <si>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</si>
  <si>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</si>
  <si>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</si>
  <si>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</si>
  <si>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</si>
  <si>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</si>
  <si>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</si>
  <si>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</si>
  <si>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</si>
  <si>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</si>
  <si>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</si>
  <si>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</si>
  <si>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</si>
  <si>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</si>
  <si>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</si>
  <si>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</si>
  <si>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</si>
  <si>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</si>
  <si>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</si>
  <si>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</si>
  <si>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</si>
  <si>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</si>
  <si>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</si>
  <si>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</si>
  <si>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</si>
  <si>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</si>
  <si>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</si>
  <si>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</si>
  <si>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</si>
  <si>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</si>
  <si>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</si>
  <si>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</si>
  <si>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</si>
  <si>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</si>
  <si>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</si>
  <si>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</si>
  <si>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</si>
  <si>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</si>
  <si>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</si>
  <si>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</si>
  <si>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</si>
  <si>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</si>
  <si>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</si>
  <si>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</si>
  <si>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</si>
  <si>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</si>
  <si>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</si>
  <si>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</si>
  <si>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</si>
  <si>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</si>
  <si>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</si>
  <si>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</si>
  <si>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</si>
  <si>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</si>
  <si>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</si>
  <si>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</si>
  <si>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</si>
  <si>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</si>
  <si>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</si>
  <si>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</si>
  <si>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</si>
  <si>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</si>
  <si>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</si>
  <si>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</si>
  <si>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</si>
  <si>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</si>
  <si>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</si>
  <si>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</si>
  <si>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</si>
  <si>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</si>
  <si>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</si>
  <si>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</si>
  <si>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</si>
  <si>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</si>
  <si>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</si>
  <si>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</si>
  <si>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</si>
  <si>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</si>
  <si>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</si>
  <si>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</si>
  <si>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</si>
  <si>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</si>
  <si>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</si>
  <si>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</si>
  <si>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</si>
  <si>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</si>
  <si>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</si>
  <si>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</si>
  <si>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</si>
  <si>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</si>
  <si>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</si>
  <si>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</si>
  <si>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</si>
  <si>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</si>
  <si>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</si>
  <si>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</si>
  <si>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</si>
  <si>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</si>
  <si>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</si>
  <si>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</si>
  <si>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</si>
  <si>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</si>
  <si>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</si>
  <si>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</si>
  <si>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</si>
  <si>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</si>
  <si>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</si>
  <si>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</si>
  <si>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</si>
  <si>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</si>
  <si>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</si>
  <si>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</si>
  <si>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</si>
  <si>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</si>
  <si>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</si>
  <si>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</si>
  <si>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</si>
  <si>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</si>
  <si>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</si>
  <si>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</si>
  <si>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</si>
  <si>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</si>
  <si>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</si>
  <si>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</si>
  <si>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</si>
  <si>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</si>
  <si>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</si>
  <si>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</si>
  <si>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</si>
  <si>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</si>
  <si>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</si>
  <si>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</si>
  <si>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</si>
  <si>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</si>
  <si>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</si>
  <si>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</si>
  <si>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</si>
  <si>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</si>
  <si>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</si>
  <si>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</si>
  <si>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</si>
  <si>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</si>
  <si>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</si>
  <si>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</si>
  <si>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</si>
  <si>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</si>
  <si>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</si>
  <si>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</si>
  <si>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</si>
  <si>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</si>
  <si>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</si>
  <si>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</si>
  <si>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</si>
  <si>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</si>
  <si>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</si>
  <si>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</si>
  <si>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</si>
  <si>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</si>
  <si>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</si>
  <si>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</si>
  <si>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</si>
  <si>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</si>
  <si>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</si>
  <si>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</si>
  <si>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</si>
  <si>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</si>
  <si>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</si>
  <si>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</si>
  <si>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</si>
  <si>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</si>
  <si>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</si>
  <si>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</si>
  <si>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</si>
  <si>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</si>
  <si>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</si>
  <si>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</si>
  <si>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</si>
  <si>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</si>
  <si>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</si>
  <si>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</si>
  <si>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</si>
  <si>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</si>
  <si>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</si>
  <si>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</si>
  <si>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</si>
  <si>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</si>
  <si>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</si>
  <si>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</si>
  <si>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</si>
  <si>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</si>
  <si>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</si>
  <si>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</si>
  <si>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</si>
  <si>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</si>
  <si>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</si>
  <si>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</si>
  <si>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</si>
  <si>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</si>
  <si>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</si>
  <si>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</si>
  <si>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</si>
  <si>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</si>
  <si>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</si>
  <si>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</si>
  <si>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</si>
  <si>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</si>
  <si>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</si>
  <si>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</si>
  <si>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</si>
  <si>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</si>
  <si>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</si>
  <si>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</si>
  <si>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</si>
  <si>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</si>
  <si>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</si>
  <si>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</si>
  <si>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</si>
  <si>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</si>
  <si>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</si>
  <si>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</si>
  <si>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</si>
  <si>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</si>
  <si>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</si>
  <si>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</si>
  <si>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</si>
  <si>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</si>
  <si>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</si>
  <si>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</si>
  <si>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</si>
  <si>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</si>
  <si>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</si>
  <si>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</si>
  <si>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</si>
  <si>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</si>
  <si>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</si>
  <si>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</si>
  <si>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</si>
  <si>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</si>
  <si>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</si>
  <si>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</si>
  <si>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</si>
  <si>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</si>
  <si>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</si>
  <si>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</si>
  <si>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</si>
  <si>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</si>
  <si>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</si>
  <si>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</si>
  <si>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</si>
  <si>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</si>
  <si>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</si>
  <si>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</si>
  <si>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</si>
  <si>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</si>
  <si>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</si>
  <si>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</si>
  <si>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</si>
  <si>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</si>
  <si>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</si>
  <si>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</si>
  <si>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</si>
  <si>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</si>
  <si>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</si>
  <si>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</si>
  <si>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</si>
  <si>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</si>
  <si>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</si>
  <si>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</si>
  <si>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</si>
  <si>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</si>
  <si>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</si>
  <si>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</si>
  <si>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</si>
  <si>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</si>
  <si>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</si>
  <si>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</si>
  <si>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</si>
  <si>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</si>
  <si>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</si>
  <si>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</si>
  <si>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</si>
  <si>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</si>
  <si>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</si>
  <si>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</si>
  <si>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</si>
  <si>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</si>
  <si>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</si>
  <si>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</si>
  <si>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</si>
  <si>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</si>
  <si>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</si>
  <si>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</si>
  <si>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</si>
  <si>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</si>
  <si>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</si>
  <si>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</si>
  <si>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</si>
  <si>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</si>
  <si>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</si>
  <si>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</si>
  <si>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</si>
  <si>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</si>
  <si>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</si>
  <si>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</si>
  <si>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</si>
  <si>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</si>
  <si>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</si>
  <si>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</si>
  <si>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</si>
  <si>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</si>
  <si>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</si>
  <si>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</si>
  <si>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</si>
  <si>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</si>
  <si>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</si>
  <si>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</si>
  <si>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</si>
  <si>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</si>
  <si>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</si>
  <si>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</si>
  <si>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</si>
  <si>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</si>
  <si>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</si>
  <si>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</si>
  <si>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</si>
  <si>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</si>
  <si>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</si>
  <si>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</si>
  <si>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</si>
  <si>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</si>
  <si>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</si>
  <si>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</si>
  <si>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</si>
  <si>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</si>
  <si>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</si>
  <si>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</si>
  <si>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</si>
  <si>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</si>
  <si>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</si>
  <si>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</si>
  <si>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</si>
  <si>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</si>
  <si>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</si>
  <si>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</si>
  <si>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</si>
  <si>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</si>
  <si>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</si>
  <si>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</si>
  <si>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</si>
  <si>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</si>
  <si>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</si>
  <si>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</si>
  <si>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</si>
  <si>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</si>
  <si>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</si>
  <si>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</si>
  <si>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</si>
  <si>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</si>
  <si>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</si>
  <si>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</si>
  <si>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</si>
  <si>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</si>
  <si>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</si>
  <si>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</si>
  <si>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</si>
  <si>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</si>
  <si>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</si>
  <si>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</si>
  <si>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</si>
  <si>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</si>
  <si>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</si>
  <si>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</si>
  <si>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</si>
  <si>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</si>
  <si>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</si>
  <si>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</si>
  <si>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</si>
  <si>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</si>
  <si>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</si>
  <si>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</si>
  <si>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</si>
  <si>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</si>
  <si>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</si>
  <si>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</si>
  <si>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</si>
  <si>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</si>
  <si>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</si>
  <si>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</si>
  <si>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</si>
  <si>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</si>
  <si>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</si>
  <si>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</si>
  <si>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</si>
  <si>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</si>
  <si>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</si>
  <si>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</si>
  <si>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</si>
  <si>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</si>
  <si>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</si>
  <si>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</si>
  <si>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</si>
  <si>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</si>
  <si>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</si>
  <si>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</si>
  <si>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</si>
  <si>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</si>
  <si>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</si>
  <si>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</si>
  <si>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</si>
  <si>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</si>
  <si>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</si>
  <si>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</si>
  <si>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</si>
  <si>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</si>
  <si>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</si>
  <si>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</si>
  <si>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</si>
  <si>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</si>
  <si>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</si>
  <si>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</si>
  <si>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</si>
  <si>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</si>
  <si>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</si>
  <si>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</si>
  <si>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</si>
  <si>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</si>
  <si>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</si>
  <si>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</si>
  <si>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</si>
  <si>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</si>
  <si>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</si>
  <si>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</si>
  <si>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</si>
  <si>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</si>
  <si>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</si>
  <si>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</si>
  <si>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</si>
  <si>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</si>
  <si>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</si>
  <si>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</si>
  <si>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</si>
  <si>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</si>
  <si>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</si>
  <si>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</si>
  <si>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</si>
  <si>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</si>
  <si>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</si>
  <si>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</si>
  <si>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</si>
  <si>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</si>
  <si>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</si>
  <si>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</si>
  <si>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</si>
  <si>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</si>
  <si>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</si>
  <si>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</si>
  <si>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</si>
  <si>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</si>
  <si>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</si>
  <si>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</si>
  <si>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</si>
  <si>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</si>
  <si>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</si>
  <si>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</si>
  <si>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</si>
  <si>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</si>
  <si>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</si>
  <si>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</si>
  <si>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</si>
  <si>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</si>
  <si>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</si>
  <si>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</si>
  <si>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</si>
  <si>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</si>
  <si>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</si>
  <si>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</si>
  <si>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</si>
  <si>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</si>
  <si>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</si>
  <si>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</si>
  <si>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</si>
  <si>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</si>
  <si>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</si>
  <si>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</si>
  <si>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</si>
  <si>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</si>
  <si>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</si>
  <si>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</si>
  <si>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</si>
  <si>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</si>
  <si>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</si>
  <si>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</si>
  <si>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</si>
  <si>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</si>
  <si>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</si>
  <si>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</si>
  <si>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</si>
  <si>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</si>
  <si>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</si>
  <si>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</si>
  <si>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</si>
  <si>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</si>
  <si>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</si>
  <si>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</si>
  <si>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</si>
  <si>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</si>
  <si>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</si>
  <si>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</si>
  <si>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</si>
  <si>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</si>
  <si>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</si>
  <si>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</si>
  <si>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</si>
  <si>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</si>
  <si>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</si>
  <si>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</si>
  <si>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</si>
  <si>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</si>
  <si>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</si>
  <si>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</si>
  <si>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</si>
  <si>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</si>
  <si>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</si>
  <si>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</si>
  <si>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</si>
  <si>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</si>
  <si>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</si>
  <si>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</si>
  <si>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</si>
  <si>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</si>
  <si>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</si>
  <si>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</si>
  <si>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</si>
  <si>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</si>
  <si>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</si>
  <si>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</si>
  <si>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</si>
  <si>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</si>
  <si>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</si>
  <si>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</si>
  <si>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</si>
  <si>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</si>
  <si>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</si>
  <si>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</si>
  <si>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</si>
  <si>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</si>
  <si>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</si>
  <si>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</si>
  <si>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</si>
  <si>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</si>
  <si>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</si>
  <si>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</si>
  <si>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</si>
  <si>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</si>
  <si>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</si>
  <si>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</si>
  <si>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</si>
  <si>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</si>
  <si>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</si>
  <si>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</si>
  <si>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</si>
  <si>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</si>
  <si>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</si>
  <si>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</si>
  <si>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</si>
  <si>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</si>
  <si>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</si>
  <si>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</si>
  <si>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</si>
  <si>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</si>
  <si>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</si>
  <si>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</si>
  <si>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</si>
  <si>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</si>
  <si>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</si>
  <si>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</si>
  <si>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</si>
  <si>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</si>
  <si>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</si>
  <si>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</si>
  <si>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</si>
  <si>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</si>
  <si>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</si>
  <si>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</si>
  <si>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</si>
  <si>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</si>
  <si>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</si>
  <si>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</si>
  <si>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</si>
  <si>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</si>
  <si>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</si>
  <si>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</si>
  <si>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</si>
  <si>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</si>
  <si>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</si>
  <si>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</si>
  <si>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</si>
  <si>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</si>
  <si>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</si>
  <si>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</si>
  <si>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</si>
  <si>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</si>
  <si>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</si>
  <si>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</si>
  <si>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</si>
  <si>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</si>
  <si>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</si>
  <si>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</si>
  <si>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</si>
  <si>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</si>
  <si>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</si>
  <si>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</si>
  <si>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</si>
  <si>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</si>
  <si>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</si>
  <si>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</si>
  <si>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</si>
  <si>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</si>
  <si>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</si>
  <si>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</si>
  <si>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</si>
  <si>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</si>
  <si>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</si>
  <si>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</si>
  <si>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</si>
  <si>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</si>
  <si>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</si>
  <si>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</si>
  <si>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</si>
  <si>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</si>
  <si>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</si>
  <si>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</si>
  <si>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</si>
  <si>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</si>
  <si>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</si>
  <si>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</si>
  <si>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</si>
  <si>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</si>
  <si>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</si>
  <si>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</si>
  <si>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</si>
  <si>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</si>
  <si>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</si>
  <si>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</si>
  <si>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</si>
  <si>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</si>
  <si>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</si>
  <si>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</si>
  <si>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</si>
  <si>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</si>
  <si>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</si>
  <si>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</si>
  <si>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</si>
  <si>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</si>
  <si>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</si>
  <si>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</si>
  <si>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</si>
  <si>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</si>
  <si>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</si>
  <si>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</si>
  <si>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</si>
  <si>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</si>
  <si>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</si>
  <si>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</si>
  <si>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</si>
  <si>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</si>
  <si>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</si>
  <si>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</si>
  <si>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</si>
  <si>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</si>
  <si>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</si>
  <si>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</si>
  <si>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</si>
  <si>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</si>
  <si>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</si>
  <si>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</si>
  <si>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</si>
  <si>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</si>
  <si>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</si>
  <si>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</si>
  <si>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</si>
  <si>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</si>
  <si>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</si>
  <si>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</si>
  <si>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</si>
  <si>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</si>
  <si>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</si>
  <si>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</si>
  <si>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</si>
  <si>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</si>
  <si>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</si>
  <si>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</si>
  <si>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</si>
  <si>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</si>
  <si>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</si>
  <si>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</si>
  <si>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</si>
  <si>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</si>
  <si>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</si>
  <si>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</si>
  <si>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</si>
  <si>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</si>
  <si>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</si>
  <si>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</si>
  <si>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</si>
  <si>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</si>
  <si>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</si>
  <si>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</si>
  <si>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</si>
  <si>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</si>
  <si>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</si>
  <si>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</si>
  <si>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</si>
  <si>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</si>
  <si>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</si>
  <si>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</si>
  <si>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</si>
  <si>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</si>
  <si>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</si>
  <si>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</si>
  <si>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</si>
  <si>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</si>
  <si>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</si>
  <si>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</si>
  <si>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</si>
  <si>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</si>
  <si>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</si>
  <si>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</si>
  <si>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</si>
  <si>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</si>
  <si>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</si>
  <si>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</si>
  <si>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</si>
  <si>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</si>
  <si>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</si>
  <si>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</si>
  <si>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</si>
  <si>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</si>
  <si>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</si>
  <si>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</si>
  <si>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</si>
  <si>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</si>
  <si>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</si>
  <si>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</si>
  <si>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</si>
  <si>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</si>
  <si>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</si>
  <si>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</si>
  <si>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</si>
  <si>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</si>
  <si>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</si>
  <si>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</si>
  <si>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</si>
  <si>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</si>
  <si>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</si>
  <si>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</si>
  <si>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</si>
  <si>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</si>
  <si>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</si>
  <si>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</si>
  <si>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</si>
  <si>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</si>
  <si>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</si>
  <si>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</si>
  <si>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</si>
  <si>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</si>
  <si>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</si>
  <si>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</si>
  <si>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</si>
  <si>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</si>
  <si>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</si>
  <si>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</si>
  <si>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</si>
  <si>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</si>
  <si>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</si>
  <si>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</si>
  <si>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</si>
  <si>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</si>
  <si>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</si>
  <si>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</si>
  <si>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</si>
  <si>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</si>
  <si>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</si>
  <si>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</si>
  <si>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</si>
  <si>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</si>
  <si>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</si>
  <si>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</si>
  <si>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</si>
  <si>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</si>
  <si>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</si>
  <si>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</si>
  <si>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</si>
  <si>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</si>
  <si>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</si>
  <si>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</si>
  <si>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</si>
  <si>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</si>
  <si>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</si>
  <si>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</si>
  <si>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</si>
  <si>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</si>
  <si>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</si>
  <si>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</si>
  <si>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</si>
  <si>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</si>
  <si>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</si>
  <si>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</si>
  <si>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</si>
  <si>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</si>
  <si>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</si>
  <si>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</si>
  <si>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</si>
  <si>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</si>
  <si>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</si>
  <si>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</si>
  <si>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</si>
  <si>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</si>
  <si>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</si>
  <si>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</si>
  <si>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</si>
  <si>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</si>
  <si>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</si>
  <si>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</si>
  <si>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</si>
  <si>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</si>
  <si>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</si>
  <si>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</si>
  <si>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</si>
  <si>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</si>
  <si>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</si>
  <si>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</si>
  <si>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</si>
  <si>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</si>
  <si>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</si>
  <si>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</si>
  <si>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</si>
  <si>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</si>
  <si>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</si>
  <si>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</si>
  <si>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</si>
  <si>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</si>
  <si>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</si>
  <si>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</si>
  <si>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</si>
  <si>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</si>
  <si>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</si>
  <si>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</si>
  <si>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</si>
  <si>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</si>
  <si>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</si>
  <si>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</si>
  <si>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</si>
  <si>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</si>
  <si>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</si>
  <si>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</si>
  <si>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</si>
  <si>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</si>
  <si>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</si>
  <si>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</si>
  <si>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</si>
  <si>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</si>
  <si>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</si>
  <si>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</si>
  <si>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</si>
  <si>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</si>
  <si>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</si>
  <si>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</si>
  <si>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</si>
  <si>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</si>
  <si>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</si>
  <si>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</si>
  <si>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</si>
  <si>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</si>
  <si>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</si>
  <si>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</si>
  <si>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</si>
  <si>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</si>
  <si>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</si>
  <si>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</si>
  <si>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</si>
  <si>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</si>
  <si>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</si>
  <si>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</si>
  <si>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</si>
  <si>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</si>
  <si>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</si>
  <si>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</si>
  <si>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</si>
  <si>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</si>
  <si>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</si>
  <si>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</si>
  <si>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</si>
  <si>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</si>
  <si>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</si>
  <si>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</si>
  <si>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</si>
  <si>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</si>
  <si>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</si>
  <si>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</si>
  <si>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</si>
  <si>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</si>
  <si>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</si>
  <si>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</si>
  <si>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</si>
  <si>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</si>
  <si>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</si>
  <si>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</si>
  <si>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</si>
  <si>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</si>
  <si>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</si>
  <si>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</si>
  <si>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</si>
  <si>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</si>
  <si>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</si>
  <si>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</si>
  <si>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</si>
  <si>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</si>
  <si>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</si>
  <si>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</si>
  <si>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</si>
  <si>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</si>
  <si>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</si>
  <si>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</si>
  <si>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</si>
  <si>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</si>
  <si>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</si>
  <si>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</si>
  <si>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</si>
  <si>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</si>
  <si>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</si>
  <si>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</si>
  <si>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</si>
  <si>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</si>
  <si>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</si>
  <si>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</si>
  <si>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</si>
  <si>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</si>
  <si>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</si>
  <si>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</si>
  <si>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</si>
  <si>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</si>
  <si>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</si>
  <si>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</si>
  <si>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</si>
  <si>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</si>
  <si>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</si>
  <si>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</si>
  <si>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</si>
  <si>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</si>
  <si>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</si>
  <si>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</si>
  <si>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</si>
  <si>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</si>
  <si>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</si>
  <si>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</si>
  <si>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</si>
  <si>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</si>
  <si>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</si>
  <si>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</si>
  <si>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</si>
  <si>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</si>
  <si>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</si>
  <si>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</si>
  <si>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</si>
  <si>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</si>
  <si>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</si>
  <si>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</si>
  <si>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</si>
  <si>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</si>
  <si>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</si>
  <si>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</si>
  <si>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</si>
  <si>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</si>
  <si>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</si>
  <si>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</si>
  <si>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</si>
  <si>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</si>
  <si>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</si>
  <si>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</si>
  <si>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</si>
  <si>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</si>
  <si>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</si>
  <si>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</si>
  <si>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</si>
  <si>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</si>
  <si>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</si>
  <si>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</si>
  <si>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</si>
  <si>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</si>
  <si>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</si>
  <si>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</si>
  <si>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</si>
  <si>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</si>
  <si>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</si>
  <si>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</si>
  <si>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</si>
  <si>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</si>
  <si>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</si>
  <si>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</si>
  <si>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</si>
  <si>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</si>
  <si>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</si>
  <si>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</si>
  <si>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</si>
  <si>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</si>
  <si>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</si>
  <si>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</si>
  <si>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</si>
  <si>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</si>
  <si>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</si>
  <si>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</si>
  <si>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</si>
  <si>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</si>
  <si>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</si>
  <si>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</si>
  <si>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</si>
  <si>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</si>
  <si>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</si>
  <si>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</si>
  <si>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</si>
  <si>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</si>
  <si>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</si>
  <si>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</si>
  <si>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</si>
  <si>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</si>
  <si>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</si>
  <si>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</si>
  <si>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</si>
  <si>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</si>
  <si>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</si>
  <si>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</si>
  <si>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</si>
  <si>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</si>
  <si>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</si>
  <si>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</si>
  <si>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</si>
  <si>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</si>
  <si>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</si>
  <si>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</si>
  <si>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</si>
  <si>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</si>
  <si>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</si>
  <si>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</si>
  <si>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</si>
  <si>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</si>
  <si>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</si>
  <si>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</si>
  <si>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</si>
  <si>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</si>
  <si>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</si>
  <si>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</si>
  <si>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</si>
  <si>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</si>
  <si>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</si>
  <si>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</si>
  <si>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</si>
  <si>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</si>
  <si>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</si>
  <si>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</si>
  <si>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</si>
  <si>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</si>
  <si>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</si>
  <si>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</si>
  <si>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</si>
  <si>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</si>
  <si>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</si>
  <si>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</si>
  <si>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</si>
  <si>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</si>
  <si>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</si>
  <si>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</si>
  <si>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</si>
  <si>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</si>
  <si>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</si>
  <si>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</si>
  <si>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</si>
  <si>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</si>
  <si>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</si>
  <si>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</si>
  <si>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</si>
  <si>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</si>
  <si>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</si>
  <si>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</si>
  <si>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</si>
  <si>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</si>
  <si>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</si>
  <si>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</si>
  <si>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</si>
  <si>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</si>
  <si>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</si>
  <si>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</si>
  <si>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</si>
  <si>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</si>
  <si>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</si>
  <si>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</si>
  <si>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</si>
  <si>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</si>
  <si>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</si>
  <si>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</si>
  <si>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</si>
  <si>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</si>
  <si>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</si>
  <si>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</si>
  <si>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</si>
  <si>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</si>
  <si>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</si>
  <si>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</si>
  <si>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</si>
  <si>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</si>
  <si>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</si>
  <si>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</si>
  <si>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</si>
  <si>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</si>
  <si>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</si>
  <si>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</si>
  <si>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</si>
  <si>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</si>
  <si>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</si>
  <si>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</si>
  <si>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</si>
  <si>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</si>
  <si>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</si>
  <si>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</si>
  <si>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</si>
  <si>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</si>
  <si>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</si>
  <si>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</si>
  <si>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</si>
  <si>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</si>
  <si>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</si>
  <si>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</si>
  <si>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</si>
  <si>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</si>
  <si>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</si>
  <si>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</si>
  <si>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</si>
  <si>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</si>
  <si>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</si>
  <si>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</si>
  <si>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</si>
  <si>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</si>
  <si>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</si>
  <si>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</si>
  <si>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</si>
  <si>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</si>
  <si>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</si>
  <si>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</si>
  <si>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</si>
  <si>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</si>
  <si>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</si>
  <si>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</si>
  <si>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</si>
  <si>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</si>
  <si>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</si>
  <si>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</si>
  <si>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</si>
  <si>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</si>
  <si>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</si>
  <si>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</si>
  <si>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</si>
  <si>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</si>
  <si>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</si>
  <si>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</si>
  <si>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</si>
  <si>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</si>
  <si>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</si>
  <si>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</si>
  <si>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</si>
  <si>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</si>
  <si>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</si>
  <si>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</si>
  <si>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</si>
  <si>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</si>
  <si>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</si>
  <si>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</si>
  <si>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</si>
  <si>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</si>
  <si>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</si>
  <si>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</si>
  <si>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</si>
  <si>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</si>
  <si>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</si>
  <si>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</si>
  <si>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</si>
  <si>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</si>
  <si>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</si>
  <si>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</si>
  <si>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</si>
  <si>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</si>
  <si>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</si>
  <si>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</si>
  <si>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</si>
  <si>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</si>
  <si>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</si>
  <si>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</si>
  <si>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</si>
  <si>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</si>
  <si>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</si>
  <si>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</si>
  <si>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</si>
  <si>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</si>
  <si>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</si>
  <si>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</si>
  <si>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</si>
  <si>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</si>
  <si>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</si>
  <si>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</si>
  <si>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</si>
  <si>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</si>
  <si>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</si>
  <si>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</si>
  <si>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</si>
  <si>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</si>
  <si>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</si>
  <si>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</si>
  <si>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</si>
  <si>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</si>
  <si>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</si>
  <si>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</si>
  <si>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</si>
  <si>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</si>
  <si>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</si>
  <si>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</si>
  <si>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</si>
  <si>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</si>
  <si>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</si>
  <si>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</si>
  <si>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</si>
  <si>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</si>
  <si>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</si>
  <si>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</si>
  <si>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</si>
  <si>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</si>
  <si>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</si>
  <si>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</si>
  <si>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</si>
  <si>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</si>
  <si>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</si>
  <si>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</si>
  <si>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</si>
  <si>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</si>
  <si>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</si>
  <si>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</si>
  <si>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</si>
  <si>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</si>
  <si>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</si>
  <si>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</si>
  <si>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</si>
  <si>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</si>
  <si>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</si>
  <si>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</si>
  <si>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</si>
  <si>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</si>
  <si>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</si>
  <si>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</si>
  <si>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</si>
  <si>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</si>
  <si>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</si>
  <si>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</si>
  <si>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</si>
  <si>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</si>
  <si>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</si>
  <si>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</si>
  <si>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</si>
  <si>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</si>
  <si>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</si>
  <si>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</si>
  <si>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</si>
  <si>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</si>
  <si>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</si>
  <si>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</si>
  <si>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</si>
  <si>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</si>
  <si>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</si>
  <si>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</si>
  <si>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</si>
  <si>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</si>
  <si>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</si>
  <si>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</si>
  <si>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</si>
  <si>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</si>
  <si>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</si>
  <si>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</si>
  <si>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</si>
  <si>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</si>
  <si>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</si>
  <si>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</si>
  <si>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</si>
  <si>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</si>
  <si>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</si>
  <si>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</si>
  <si>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</si>
  <si>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</si>
  <si>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</si>
  <si>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</si>
  <si>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</si>
  <si>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</si>
  <si>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</si>
  <si>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</si>
  <si>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</si>
  <si>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</si>
  <si>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</si>
  <si>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</si>
  <si>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</si>
  <si>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</si>
  <si>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</si>
  <si>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</si>
  <si>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</si>
  <si>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</si>
  <si>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</si>
  <si>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</si>
  <si>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</si>
  <si>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</si>
  <si>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</si>
  <si>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</si>
  <si>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</si>
  <si>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</si>
  <si>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</si>
  <si>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</si>
  <si>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</si>
  <si>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</si>
  <si>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</si>
  <si>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</si>
  <si>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</si>
  <si>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</si>
  <si>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</si>
  <si>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</si>
  <si>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</si>
  <si>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</si>
  <si>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</si>
  <si>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</si>
  <si>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</si>
  <si>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</si>
  <si>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</si>
  <si>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</si>
  <si>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</si>
  <si>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</si>
  <si>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</si>
  <si>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</si>
  <si>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</si>
  <si>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</si>
  <si>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</si>
  <si>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</si>
  <si>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</si>
  <si>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</si>
  <si>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</si>
  <si>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</si>
  <si>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</si>
  <si>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</si>
  <si>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</si>
  <si>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</si>
  <si>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</si>
  <si>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</si>
  <si>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</si>
  <si>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</si>
  <si>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</si>
  <si>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</si>
  <si>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</si>
  <si>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</si>
  <si>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</si>
  <si>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</si>
  <si>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</si>
  <si>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</si>
  <si>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</si>
  <si>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</si>
  <si>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</si>
  <si>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</si>
  <si>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</si>
  <si>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</si>
  <si>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</si>
  <si>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</si>
  <si>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</si>
  <si>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</si>
  <si>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</si>
  <si>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</si>
  <si>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</si>
  <si>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</si>
  <si>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</si>
  <si>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</si>
  <si>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</si>
  <si>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</si>
  <si>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</si>
  <si>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</si>
  <si>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</si>
  <si>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</si>
  <si>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</si>
  <si>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</si>
  <si>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</si>
  <si>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</si>
  <si>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</si>
  <si>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</si>
  <si>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</si>
  <si>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</si>
  <si>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</si>
  <si>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</si>
  <si>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</si>
  <si>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</si>
  <si>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</si>
  <si>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</si>
  <si>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</si>
  <si>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</si>
  <si>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</si>
  <si>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</si>
  <si>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</si>
  <si>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</si>
  <si>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</si>
  <si>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</si>
  <si>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</si>
  <si>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</si>
  <si>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</si>
  <si>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</si>
  <si>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</si>
  <si>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</si>
  <si>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</si>
  <si>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</si>
  <si>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</si>
  <si>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</si>
  <si>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</si>
  <si>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</si>
  <si>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</si>
  <si>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</si>
  <si>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</si>
  <si>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</si>
  <si>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</si>
  <si>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</si>
  <si>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</si>
  <si>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</si>
  <si>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</si>
  <si>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</si>
  <si>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</si>
  <si>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</si>
  <si>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</si>
  <si>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</si>
  <si>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</si>
  <si>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</si>
  <si>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</si>
  <si>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</si>
  <si>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</si>
  <si>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</si>
  <si>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</si>
  <si>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</si>
  <si>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</si>
  <si>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</si>
  <si>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</si>
  <si>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</si>
  <si>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</si>
  <si>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</si>
  <si>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</si>
  <si>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</si>
  <si>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</si>
  <si>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</si>
  <si>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</si>
  <si>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</si>
  <si>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</si>
  <si>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</si>
  <si>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</si>
  <si>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</si>
  <si>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</si>
  <si>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</si>
  <si>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</si>
  <si>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</si>
  <si>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</si>
  <si>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</si>
  <si>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</si>
  <si>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</si>
  <si>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</si>
  <si>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</si>
  <si>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</si>
  <si>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</si>
  <si>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</si>
  <si>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</si>
  <si>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</si>
  <si>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</si>
  <si>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</si>
  <si>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</si>
  <si>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</si>
  <si>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</si>
  <si>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</si>
  <si>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</si>
  <si>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</si>
  <si>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</si>
  <si>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</si>
  <si>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</si>
  <si>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</si>
  <si>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</si>
  <si>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</si>
  <si>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</si>
  <si>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</si>
  <si>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</si>
  <si>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</si>
  <si>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</si>
  <si>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</si>
  <si>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</si>
  <si>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</si>
  <si>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</si>
  <si>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</si>
  <si>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</si>
  <si>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</si>
  <si>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</si>
  <si>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</si>
  <si>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</si>
  <si>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</si>
  <si>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</si>
  <si>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</si>
  <si>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</si>
  <si>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</si>
  <si>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</si>
  <si>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</si>
  <si>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</si>
  <si>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</si>
  <si>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</si>
  <si>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</si>
  <si>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</si>
  <si>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</si>
  <si>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</si>
  <si>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</si>
  <si>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</si>
  <si>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</si>
  <si>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</si>
  <si>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</si>
  <si>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</si>
  <si>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</si>
  <si>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</si>
  <si>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</si>
  <si>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</si>
  <si>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</si>
  <si>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</si>
  <si>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</si>
  <si>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</si>
  <si>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</si>
  <si>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</si>
  <si>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</si>
  <si>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</si>
  <si>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</si>
  <si>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</si>
  <si>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</si>
  <si>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</si>
  <si>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</si>
  <si>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</si>
  <si>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</si>
  <si>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</si>
  <si>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</si>
  <si>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</si>
  <si>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</si>
  <si>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</si>
  <si>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</si>
  <si>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</si>
  <si>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</si>
  <si>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</si>
  <si>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</si>
  <si>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</si>
  <si>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</si>
  <si>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</si>
  <si>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</si>
  <si>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</si>
  <si>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</si>
  <si>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</si>
  <si>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</si>
  <si>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</si>
  <si>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</si>
  <si>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</si>
  <si>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</si>
  <si>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</si>
  <si>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</si>
  <si>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</si>
  <si>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</si>
  <si>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</si>
  <si>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</si>
  <si>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</si>
  <si>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</si>
  <si>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</si>
  <si>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</si>
  <si>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</si>
  <si>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</si>
  <si>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</si>
  <si>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</si>
  <si>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</si>
  <si>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</si>
  <si>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</si>
  <si>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</si>
  <si>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</si>
  <si>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</si>
  <si>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</si>
  <si>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</si>
  <si>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</si>
  <si>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</si>
  <si>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</si>
  <si>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</si>
  <si>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</si>
  <si>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</si>
  <si>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</si>
  <si>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</si>
  <si>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</si>
  <si>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</si>
  <si>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</si>
  <si>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</si>
  <si>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</si>
  <si>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</si>
  <si>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</si>
  <si>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</si>
  <si>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</si>
  <si>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</si>
  <si>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</si>
  <si>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</si>
  <si>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</si>
  <si>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</si>
  <si>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</si>
  <si>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</si>
  <si>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</si>
  <si>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</si>
  <si>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</si>
  <si>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</si>
  <si>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</si>
  <si>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</si>
  <si>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</si>
  <si>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</si>
  <si>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</si>
  <si>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</si>
  <si>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</si>
  <si>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</si>
  <si>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</si>
  <si>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</si>
  <si>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</si>
  <si>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</si>
  <si>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</si>
  <si>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</si>
  <si>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</si>
  <si>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</si>
  <si>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</si>
  <si>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</si>
  <si>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</si>
  <si>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</si>
  <si>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</si>
  <si>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</si>
  <si>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</si>
  <si>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</si>
  <si>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</si>
  <si>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</si>
  <si>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</si>
  <si>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</si>
  <si>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</si>
  <si>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</si>
  <si>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</si>
  <si>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</si>
  <si>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</si>
  <si>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</si>
  <si>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</si>
  <si>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</si>
  <si>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</si>
  <si>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</si>
  <si>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</si>
  <si>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</si>
  <si>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</si>
  <si>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</si>
  <si>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</si>
  <si>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</si>
  <si>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</si>
  <si>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</si>
  <si>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</si>
  <si>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</si>
  <si>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</si>
  <si>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</si>
  <si>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</si>
  <si>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</si>
  <si>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</si>
  <si>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</si>
  <si>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</si>
  <si>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</si>
  <si>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</si>
  <si>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</si>
  <si>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</si>
  <si>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</si>
  <si>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</si>
  <si>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</si>
  <si>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</si>
  <si>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</si>
  <si>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</si>
  <si>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</si>
  <si>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</si>
  <si>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</si>
  <si>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</si>
  <si>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</si>
  <si>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</si>
  <si>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</si>
  <si>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</si>
  <si>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</si>
  <si>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</si>
  <si>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</si>
  <si>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</si>
  <si>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</si>
  <si>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</si>
  <si>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</si>
  <si>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</si>
  <si>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</si>
  <si>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</si>
  <si>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</si>
  <si>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</si>
  <si>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</si>
  <si>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</si>
  <si>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</si>
  <si>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</si>
  <si>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</si>
  <si>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</si>
  <si>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</si>
  <si>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</si>
  <si>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</si>
  <si>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</si>
  <si>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</si>
  <si>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</si>
  <si>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</si>
  <si>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</si>
  <si>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</si>
  <si>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</si>
  <si>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</si>
  <si>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</si>
  <si>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</si>
  <si>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</si>
  <si>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</si>
  <si>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</si>
  <si>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</si>
  <si>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</si>
  <si>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</si>
  <si>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</si>
  <si>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</si>
  <si>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</si>
  <si>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</si>
  <si>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</si>
  <si>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</si>
  <si>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</si>
  <si>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</si>
  <si>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</si>
  <si>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</si>
  <si>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</si>
  <si>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</si>
  <si>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</si>
  <si>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</si>
  <si>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</si>
  <si>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</si>
  <si>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</si>
  <si>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</si>
  <si>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</si>
  <si>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</si>
  <si>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</si>
  <si>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</si>
  <si>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</si>
  <si>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</si>
  <si>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</si>
  <si>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</si>
  <si>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</si>
  <si>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</si>
  <si>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</si>
  <si>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</si>
  <si>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</si>
  <si>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</si>
  <si>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</si>
  <si>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</si>
  <si>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</si>
  <si>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</si>
  <si>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</si>
  <si>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</si>
  <si>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</si>
  <si>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</si>
  <si>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</si>
  <si>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</si>
  <si>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</si>
  <si>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</si>
  <si>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</si>
  <si>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</si>
  <si>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</si>
  <si>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</si>
  <si>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</si>
  <si>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</si>
  <si>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</si>
  <si>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</si>
  <si>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</si>
  <si>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</si>
  <si>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</si>
  <si>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</si>
  <si>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</si>
  <si>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</si>
  <si>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</si>
  <si>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</si>
  <si>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</si>
  <si>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</si>
  <si>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</si>
  <si>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</si>
  <si>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</si>
  <si>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</si>
  <si>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</si>
  <si>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</si>
  <si>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</si>
  <si>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</si>
  <si>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</si>
  <si>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</si>
  <si>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</si>
  <si>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</si>
  <si>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</si>
  <si>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</si>
  <si>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</si>
  <si>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</si>
  <si>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</si>
  <si>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</si>
  <si>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</si>
  <si>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</si>
  <si>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</si>
  <si>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</si>
  <si>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</si>
  <si>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</si>
  <si>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</si>
  <si>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</si>
  <si>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</si>
  <si>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</si>
  <si>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</si>
  <si>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</si>
  <si>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</si>
  <si>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</si>
  <si>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</si>
  <si>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</si>
  <si>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</si>
  <si>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</si>
  <si>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</si>
  <si>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</si>
  <si>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</si>
  <si>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</si>
  <si>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</si>
  <si>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</si>
  <si>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</si>
  <si>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</si>
  <si>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</si>
  <si>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</si>
  <si>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</si>
  <si>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</si>
  <si>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</si>
  <si>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</si>
  <si>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</si>
  <si>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</si>
  <si>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</si>
  <si>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</si>
  <si>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</si>
  <si>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</si>
  <si>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</si>
  <si>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</si>
  <si>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</si>
  <si>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</si>
  <si>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</si>
  <si>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</si>
  <si>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</si>
  <si>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</si>
  <si>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</si>
  <si>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</si>
  <si>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</si>
  <si>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</si>
  <si>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</si>
  <si>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</si>
  <si>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</si>
  <si>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</si>
  <si>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</si>
  <si>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</si>
  <si>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</si>
  <si>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</si>
  <si>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</si>
  <si>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</si>
  <si>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</si>
  <si>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</si>
  <si>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</si>
  <si>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</si>
  <si>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</si>
  <si>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</si>
  <si>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</si>
  <si>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</si>
  <si>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</si>
  <si>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</si>
  <si>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</si>
  <si>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</si>
  <si>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</si>
  <si>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</si>
  <si>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</si>
  <si>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</si>
  <si>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</si>
  <si>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</si>
  <si>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</si>
  <si>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</si>
  <si>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</si>
  <si>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</si>
  <si>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</si>
  <si>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</si>
  <si>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</si>
  <si>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</si>
  <si>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</si>
  <si>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</si>
  <si>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</si>
  <si>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</si>
  <si>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</si>
  <si>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</si>
  <si>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</si>
  <si>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</si>
  <si>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</si>
  <si>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</si>
  <si>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</si>
  <si>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</si>
  <si>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</si>
  <si>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</si>
  <si>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</si>
  <si>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</si>
  <si>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</si>
  <si>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</si>
  <si>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</si>
  <si>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</si>
  <si>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</si>
  <si>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</si>
  <si>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</si>
  <si>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</si>
  <si>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</si>
  <si>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</si>
  <si>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</si>
  <si>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</si>
  <si>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</si>
  <si>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</si>
  <si>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</si>
  <si>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</si>
  <si>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</si>
  <si>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</si>
  <si>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</si>
  <si>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</si>
  <si>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</si>
  <si>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</si>
  <si>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</si>
  <si>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</si>
  <si>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</si>
  <si>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</si>
  <si>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</si>
  <si>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</si>
  <si>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</si>
  <si>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</si>
  <si>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</si>
  <si>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</si>
  <si>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</si>
  <si>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</si>
  <si>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</si>
  <si>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</si>
  <si>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</si>
  <si>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</si>
  <si>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</si>
  <si>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</si>
  <si>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</si>
  <si>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</si>
  <si>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</si>
  <si>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</si>
  <si>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</si>
  <si>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</si>
  <si>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</si>
  <si>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</si>
  <si>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</si>
  <si>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</si>
  <si>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</si>
  <si>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</si>
  <si>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</si>
  <si>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</si>
  <si>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</si>
  <si>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</si>
  <si>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</si>
  <si>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</si>
  <si>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</si>
  <si>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</si>
  <si>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</si>
  <si>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</si>
  <si>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</si>
  <si>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</si>
  <si>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</si>
  <si>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</si>
  <si>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</si>
  <si>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</si>
  <si>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</si>
  <si>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</si>
  <si>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</si>
  <si>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</si>
  <si>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</si>
  <si>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</si>
  <si>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</si>
  <si>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</si>
  <si>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</si>
  <si>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</si>
  <si>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</si>
  <si>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</si>
  <si>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</si>
  <si>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</si>
  <si>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</si>
  <si>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</si>
  <si>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</si>
  <si>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</si>
  <si>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</si>
  <si>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</si>
  <si>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</si>
  <si>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</si>
  <si>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</si>
  <si>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</si>
  <si>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</si>
  <si>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</si>
  <si>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</si>
  <si>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</si>
  <si>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</si>
  <si>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</si>
  <si>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</si>
  <si>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</si>
  <si>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</si>
  <si>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</si>
  <si>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</si>
  <si>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</si>
  <si>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</si>
  <si>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</si>
  <si>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</si>
  <si>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</si>
  <si>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</si>
  <si>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</si>
  <si>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</si>
  <si>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</si>
  <si>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</si>
  <si>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</si>
  <si>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</si>
  <si>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</si>
  <si>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</si>
  <si>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</si>
  <si>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</si>
  <si>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</si>
  <si>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</si>
  <si>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</si>
  <si>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</si>
  <si>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</si>
  <si>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</si>
  <si>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</si>
  <si>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</si>
  <si>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</si>
  <si>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</si>
  <si>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</si>
  <si>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</si>
  <si>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</si>
  <si>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</si>
  <si>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</si>
  <si>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</si>
  <si>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</si>
  <si>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</si>
  <si>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</si>
  <si>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</si>
  <si>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</si>
  <si>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</si>
  <si>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</si>
  <si>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</si>
  <si>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</si>
  <si>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</si>
  <si>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</si>
  <si>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</si>
  <si>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</si>
  <si>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</si>
  <si>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</si>
  <si>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</si>
  <si>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</si>
  <si>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</si>
  <si>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</si>
  <si>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</si>
  <si>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</si>
  <si>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</si>
  <si>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</si>
  <si>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</si>
  <si>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</si>
  <si>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</si>
  <si>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</si>
  <si>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</si>
  <si>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</si>
  <si>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</si>
  <si>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</si>
  <si>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</si>
  <si>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</si>
  <si>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</si>
  <si>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</si>
  <si>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</si>
  <si>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</si>
  <si>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</si>
  <si>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</si>
  <si>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</si>
  <si>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</si>
  <si>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</si>
  <si>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</si>
  <si>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</si>
  <si>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</si>
  <si>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</si>
  <si>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</si>
  <si>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</si>
  <si>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</si>
  <si>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</si>
  <si>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</si>
  <si>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</si>
  <si>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</si>
  <si>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</si>
  <si>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</si>
  <si>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</si>
  <si>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</si>
  <si>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</si>
  <si>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</si>
  <si>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</si>
  <si>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</si>
  <si>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</si>
  <si>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</si>
  <si>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</si>
  <si>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</si>
  <si>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</si>
  <si>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</si>
  <si>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</si>
  <si>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</si>
  <si>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</si>
  <si>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</si>
  <si>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</si>
  <si>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</si>
  <si>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</si>
  <si>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</si>
  <si>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</si>
  <si>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</si>
  <si>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</si>
  <si>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</si>
  <si>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</si>
  <si>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</si>
  <si>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</si>
  <si>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</si>
  <si>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</si>
  <si>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</si>
  <si>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</si>
  <si>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</si>
  <si>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</si>
  <si>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</si>
  <si>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</si>
  <si>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</si>
  <si>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</si>
  <si>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</si>
  <si>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</si>
  <si>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</si>
  <si>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</si>
  <si>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</si>
  <si>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</si>
  <si>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</si>
  <si>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</si>
  <si>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</si>
  <si>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</si>
  <si>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</si>
  <si>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</si>
  <si>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</si>
  <si>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</si>
  <si>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</si>
  <si>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</si>
  <si>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</si>
  <si>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</si>
  <si>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</si>
  <si>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</si>
  <si>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</si>
  <si>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</si>
  <si>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</si>
  <si>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</si>
  <si>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</si>
  <si>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</si>
  <si>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</si>
  <si>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</si>
  <si>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</si>
  <si>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</si>
  <si>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</si>
  <si>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</si>
  <si>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</si>
  <si>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</si>
  <si>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</si>
  <si>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</si>
  <si>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</si>
  <si>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</si>
  <si>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</si>
  <si>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</si>
  <si>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</si>
  <si>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</si>
  <si>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</si>
  <si>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</si>
  <si>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</si>
  <si>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</si>
  <si>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</si>
  <si>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</si>
  <si>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</si>
  <si>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</si>
  <si>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</si>
  <si>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</si>
  <si>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</si>
  <si>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</si>
  <si>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</si>
  <si>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</si>
  <si>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</si>
  <si>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</si>
  <si>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</si>
  <si>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</si>
  <si>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</si>
  <si>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</si>
  <si>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</si>
  <si>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</si>
  <si>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</si>
  <si>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</si>
  <si>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</si>
  <si>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</si>
  <si>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</si>
  <si>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</si>
  <si>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</si>
  <si>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</si>
  <si>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</si>
  <si>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</si>
  <si>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</si>
  <si>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</si>
  <si>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</si>
  <si>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</si>
  <si>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</si>
  <si>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</si>
  <si>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</si>
  <si>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</si>
  <si>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</si>
  <si>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</si>
  <si>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</si>
  <si>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</si>
  <si>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</si>
  <si>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</si>
  <si>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</si>
  <si>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</si>
  <si>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</si>
  <si>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</si>
  <si>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</si>
  <si>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</si>
  <si>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</si>
  <si>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</si>
  <si>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</si>
  <si>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</si>
  <si>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</si>
  <si>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</si>
  <si>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</si>
  <si>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</si>
  <si>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</si>
  <si>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</si>
  <si>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</si>
  <si>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</si>
  <si>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</si>
  <si>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</si>
  <si>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</si>
  <si>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</si>
  <si>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</si>
  <si>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</si>
  <si>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</si>
  <si>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</si>
  <si>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</si>
  <si>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</si>
  <si>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</si>
  <si>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</si>
  <si>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</si>
  <si>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</si>
  <si>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</si>
  <si>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</si>
  <si>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</si>
  <si>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</si>
  <si>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</si>
  <si>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</si>
  <si>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</si>
  <si>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</si>
  <si>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</si>
  <si>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</si>
  <si>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</si>
  <si>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</si>
  <si>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</si>
  <si>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</si>
  <si>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</si>
  <si>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</si>
  <si>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</si>
  <si>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</si>
  <si>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</si>
  <si>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</si>
  <si>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</si>
  <si>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</si>
  <si>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</si>
  <si>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</si>
  <si>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</si>
  <si>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</si>
  <si>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</si>
  <si>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</si>
  <si>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</si>
  <si>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</si>
  <si>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</si>
  <si>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</si>
  <si>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</si>
  <si>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</si>
  <si>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</si>
  <si>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</si>
  <si>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</si>
  <si>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</si>
  <si>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</si>
  <si>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</si>
  <si>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</si>
  <si>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</si>
  <si>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</si>
  <si>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</si>
  <si>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</si>
  <si>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</si>
  <si>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</si>
  <si>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</si>
  <si>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</si>
  <si>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</si>
  <si>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</si>
  <si>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</si>
  <si>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</si>
  <si>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</si>
  <si>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</si>
  <si>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</si>
  <si>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</si>
  <si>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</si>
  <si>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</si>
  <si>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</si>
  <si>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</si>
  <si>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</si>
  <si>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</si>
  <si>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</si>
  <si>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</si>
  <si>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</si>
  <si>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</si>
  <si>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</si>
  <si>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</si>
  <si>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</si>
  <si>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</si>
  <si>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</si>
  <si>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</si>
  <si>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</si>
  <si>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</si>
  <si>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</si>
  <si>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</si>
  <si>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</si>
  <si>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</si>
  <si>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</si>
  <si>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</si>
  <si>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</si>
  <si>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</si>
  <si>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</si>
  <si>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</si>
  <si>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</si>
  <si>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</si>
  <si>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</si>
  <si>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</si>
  <si>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</si>
  <si>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</si>
  <si>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</si>
  <si>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</si>
  <si>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</si>
  <si>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</si>
  <si>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</si>
  <si>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</si>
  <si>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</si>
  <si>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</si>
  <si>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</si>
  <si>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</si>
  <si>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</si>
  <si>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</si>
  <si>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</si>
  <si>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</si>
  <si>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</si>
  <si>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</si>
  <si>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</si>
  <si>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</si>
  <si>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</si>
  <si>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</si>
  <si>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</si>
  <si>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</si>
  <si>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</si>
  <si>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</si>
  <si>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</si>
  <si>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</si>
  <si>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</si>
  <si>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</si>
  <si>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</si>
  <si>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</si>
  <si>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</si>
  <si>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</si>
  <si>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</si>
  <si>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</si>
  <si>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</si>
  <si>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</si>
  <si>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</si>
  <si>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</si>
  <si>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</si>
  <si>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</si>
  <si>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</si>
  <si>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</si>
  <si>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</si>
  <si>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</si>
  <si>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</si>
  <si>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</si>
  <si>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</si>
  <si>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</si>
  <si>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</si>
  <si>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</si>
  <si>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</si>
  <si>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</si>
  <si>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</si>
  <si>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</si>
  <si>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</si>
  <si>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</si>
  <si>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</si>
  <si>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</si>
  <si>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</si>
  <si>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</si>
  <si>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</si>
  <si>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</si>
  <si>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</si>
  <si>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</si>
  <si>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</si>
  <si>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</si>
  <si>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</si>
  <si>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</si>
  <si>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</si>
  <si>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</si>
  <si>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</si>
  <si>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</si>
  <si>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</si>
  <si>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</si>
  <si>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</si>
  <si>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</si>
  <si>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</si>
  <si>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</si>
  <si>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</si>
  <si>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</si>
  <si>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</si>
  <si>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</si>
  <si>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</si>
  <si>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</si>
  <si>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</si>
  <si>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</si>
  <si>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</si>
  <si>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</si>
  <si>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</si>
  <si>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</si>
  <si>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</si>
  <si>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</si>
  <si>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</si>
  <si>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</si>
  <si>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</si>
  <si>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</si>
  <si>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</si>
  <si>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</si>
  <si>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</si>
  <si>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</si>
  <si>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</si>
  <si>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</si>
  <si>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</si>
  <si>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</si>
  <si>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</si>
  <si>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</si>
  <si>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</si>
  <si>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</si>
  <si>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</si>
  <si>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</si>
  <si>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</si>
  <si>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</si>
  <si>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</si>
  <si>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</si>
  <si>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</si>
  <si>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</si>
  <si>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</si>
  <si>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</si>
  <si>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</si>
  <si>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</si>
  <si>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</si>
  <si>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</si>
  <si>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</si>
  <si>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</si>
  <si>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</si>
  <si>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</si>
  <si>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</si>
  <si>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</si>
  <si>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</si>
  <si>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</si>
  <si>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</si>
  <si>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</si>
  <si>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</si>
  <si>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</si>
  <si>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</si>
  <si>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</si>
  <si>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</si>
  <si>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</si>
  <si>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</si>
  <si>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</si>
  <si>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</si>
  <si>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</si>
  <si>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</si>
  <si>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</si>
  <si>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</si>
  <si>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</si>
  <si>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</si>
  <si>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</si>
  <si>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</si>
  <si>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</si>
  <si>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</si>
  <si>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</si>
  <si>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</si>
  <si>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</si>
  <si>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</si>
  <si>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</si>
  <si>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</si>
  <si>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</si>
  <si>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</si>
  <si>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</si>
  <si>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</si>
  <si>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</si>
  <si>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</si>
  <si>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</si>
  <si>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</si>
  <si>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</si>
  <si>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</si>
  <si>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</si>
  <si>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</si>
  <si>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</si>
  <si>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</si>
  <si>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</si>
  <si>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</si>
  <si>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</si>
  <si>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</si>
  <si>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</si>
  <si>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</si>
  <si>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</si>
  <si>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</si>
  <si>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</si>
  <si>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</si>
  <si>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</si>
  <si>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</si>
  <si>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</si>
  <si>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</si>
  <si>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</si>
  <si>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</si>
  <si>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</si>
  <si>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</si>
  <si>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</si>
  <si>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</si>
  <si>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</si>
  <si>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</si>
  <si>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</si>
  <si>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</si>
  <si>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</si>
  <si>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</si>
  <si>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</si>
  <si>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</si>
  <si>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</si>
  <si>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</si>
  <si>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</si>
  <si>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</si>
  <si>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</si>
  <si>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</si>
  <si>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</si>
  <si>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</si>
  <si>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</si>
  <si>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</si>
  <si>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</si>
  <si>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</si>
  <si>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</si>
  <si>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</si>
  <si>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</si>
  <si>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</si>
  <si>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</si>
  <si>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</si>
  <si>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</si>
  <si>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</si>
  <si>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</si>
  <si>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</si>
  <si>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</si>
  <si>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</si>
  <si>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</si>
  <si>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</si>
  <si>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</si>
  <si>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</si>
  <si>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</si>
  <si>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</si>
  <si>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</si>
  <si>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</si>
  <si>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</si>
  <si>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</si>
  <si>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</si>
  <si>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</si>
  <si>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</si>
  <si>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</si>
  <si>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</si>
  <si>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</si>
  <si>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</si>
  <si>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</si>
  <si>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</si>
  <si>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</si>
  <si>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</si>
  <si>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</si>
  <si>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</si>
  <si>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</si>
  <si>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</si>
  <si>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</si>
  <si>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</si>
  <si>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</si>
  <si>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</si>
  <si>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</si>
  <si>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</si>
  <si>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</si>
  <si>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</si>
  <si>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</si>
  <si>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</si>
  <si>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</si>
  <si>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</si>
  <si>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</si>
  <si>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</si>
  <si>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</si>
  <si>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</si>
  <si>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</si>
  <si>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</si>
  <si>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</si>
  <si>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</si>
  <si>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</si>
  <si>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</si>
  <si>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</si>
  <si>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</si>
  <si>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</si>
  <si>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</si>
  <si>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</si>
  <si>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</si>
  <si>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</si>
  <si>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</si>
  <si>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</si>
  <si>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</si>
  <si>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</si>
  <si>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</si>
  <si>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</si>
  <si>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</si>
  <si>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</si>
  <si>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</si>
  <si>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</si>
  <si>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</si>
  <si>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</si>
  <si>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</si>
  <si>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</si>
  <si>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</si>
  <si>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</si>
  <si>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</si>
  <si>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</si>
  <si>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</si>
  <si>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</si>
  <si>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</si>
  <si>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</si>
  <si>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</si>
  <si>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</si>
  <si>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</si>
  <si>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</si>
  <si>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</si>
  <si>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</si>
  <si>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</si>
  <si>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</si>
  <si>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</si>
  <si>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</si>
  <si>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</si>
  <si>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</si>
  <si>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</si>
  <si>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</si>
  <si>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</si>
  <si>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</si>
  <si>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</si>
  <si>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</si>
  <si>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</si>
  <si>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</si>
  <si>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</si>
  <si>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</si>
  <si>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</si>
  <si>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</si>
  <si>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</si>
  <si>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</si>
  <si>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</si>
  <si>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</si>
  <si>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</si>
  <si>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</si>
  <si>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</si>
  <si>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</si>
  <si>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</si>
  <si>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</si>
  <si>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</si>
  <si>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</si>
  <si>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</si>
  <si>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</si>
  <si>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</si>
  <si>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</si>
  <si>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</si>
  <si>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</si>
  <si>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</si>
  <si>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</si>
  <si>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</si>
  <si>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</si>
  <si>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</si>
  <si>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</si>
  <si>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</si>
  <si>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</si>
  <si>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</si>
  <si>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</si>
  <si>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</si>
  <si>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</si>
  <si>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</si>
  <si>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</si>
  <si>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</si>
  <si>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</si>
  <si>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</si>
  <si>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</si>
  <si>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</si>
  <si>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</si>
  <si>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</si>
  <si>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</si>
  <si>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</si>
  <si>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</si>
  <si>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</si>
  <si>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</si>
  <si>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</si>
  <si>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</si>
  <si>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</si>
  <si>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</si>
  <si>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</si>
  <si>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</si>
  <si>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</si>
  <si>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</si>
  <si>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</si>
  <si>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</si>
  <si>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</si>
  <si>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</si>
  <si>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</si>
  <si>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</si>
  <si>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</si>
  <si>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</si>
  <si>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</si>
  <si>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</si>
  <si>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</si>
  <si>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</si>
  <si>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</si>
  <si>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</si>
  <si>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</si>
  <si>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</si>
  <si>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</si>
  <si>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</si>
  <si>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</si>
  <si>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</si>
  <si>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</si>
  <si>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</si>
  <si>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</si>
  <si>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</si>
  <si>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</si>
  <si>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</si>
  <si>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</si>
  <si>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</si>
  <si>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</si>
  <si>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</si>
  <si>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</si>
  <si>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</si>
  <si>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</si>
  <si>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</si>
  <si>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</si>
  <si>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</si>
  <si>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</si>
  <si>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</si>
  <si>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</si>
  <si>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</si>
  <si>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</si>
  <si>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</si>
  <si>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</si>
  <si>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</si>
  <si>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</si>
  <si>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</si>
  <si>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</si>
  <si>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</si>
  <si>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</si>
  <si>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</si>
  <si>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</si>
  <si>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</si>
  <si>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</si>
  <si>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</si>
  <si>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</si>
  <si>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</si>
  <si>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</si>
  <si>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</si>
  <si>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</si>
  <si>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</si>
  <si>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</si>
  <si>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</si>
  <si>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</si>
  <si>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</si>
  <si>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</si>
  <si>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</si>
  <si>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</si>
  <si>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</si>
  <si>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</si>
  <si>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</si>
  <si>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</si>
  <si>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</si>
  <si>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</si>
  <si>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</si>
  <si>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</si>
  <si>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</si>
  <si>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</si>
  <si>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</si>
  <si>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</si>
  <si>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</si>
  <si>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</si>
  <si>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</si>
  <si>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</si>
  <si>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</si>
  <si>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</si>
  <si>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</si>
  <si>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</si>
  <si>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</si>
  <si>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</si>
  <si>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</si>
  <si>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</si>
  <si>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</si>
  <si>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</si>
  <si>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</si>
  <si>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</si>
  <si>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</si>
  <si>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</si>
  <si>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</si>
  <si>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</si>
  <si>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</si>
  <si>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</si>
  <si>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</si>
  <si>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</si>
  <si>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</si>
  <si>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</si>
  <si>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</si>
  <si>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</si>
  <si>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</si>
  <si>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</si>
  <si>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</si>
  <si>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</si>
  <si>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</si>
  <si>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</si>
  <si>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</si>
  <si>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</si>
  <si>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</si>
  <si>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</si>
  <si>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</si>
  <si>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</si>
  <si>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</si>
  <si>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</si>
  <si>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</si>
  <si>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</si>
  <si>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</si>
  <si>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</si>
  <si>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</si>
  <si>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</si>
  <si>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</si>
  <si>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</si>
  <si>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</si>
  <si>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</si>
  <si>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</si>
  <si>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</si>
  <si>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</si>
  <si>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</si>
  <si>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</si>
  <si>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</si>
  <si>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</si>
  <si>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</si>
  <si>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</si>
  <si>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</si>
  <si>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</si>
  <si>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</si>
  <si>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</si>
  <si>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</si>
  <si>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</si>
  <si>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</si>
  <si>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</si>
  <si>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</si>
  <si>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</si>
  <si>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</si>
  <si>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</si>
  <si>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</si>
  <si>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</si>
  <si>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</si>
  <si>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</si>
  <si>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</si>
  <si>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</si>
  <si>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</si>
  <si>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</si>
  <si>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</si>
  <si>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</si>
  <si>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</si>
  <si>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</si>
  <si>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</si>
  <si>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</si>
  <si>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</si>
  <si>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</si>
  <si>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</si>
  <si>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</si>
  <si>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</si>
  <si>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</si>
  <si>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</si>
  <si>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</si>
  <si>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</si>
  <si>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</si>
  <si>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</si>
  <si>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</si>
  <si>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</si>
  <si>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</si>
  <si>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</si>
  <si>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</si>
  <si>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</si>
  <si>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</si>
  <si>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</si>
  <si>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</si>
  <si>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</si>
  <si>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</si>
  <si>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</si>
  <si>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</si>
  <si>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</si>
  <si>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</si>
  <si>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</si>
  <si>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</si>
  <si>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</si>
  <si>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</si>
  <si>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</si>
  <si>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</si>
  <si>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</si>
  <si>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</si>
  <si>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</si>
  <si>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</si>
  <si>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</si>
  <si>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</si>
  <si>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</si>
  <si>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</si>
  <si>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</si>
  <si>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</si>
  <si>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</si>
  <si>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</si>
  <si>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</si>
  <si>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</si>
  <si>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</si>
  <si>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</si>
  <si>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</si>
  <si>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</si>
  <si>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</si>
  <si>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</si>
  <si>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</si>
  <si>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</si>
  <si>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</si>
  <si>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</si>
  <si>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</si>
  <si>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</si>
  <si>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</si>
  <si>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</si>
  <si>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</si>
  <si>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</si>
  <si>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</si>
  <si>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</si>
  <si>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</si>
  <si>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</si>
  <si>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</si>
  <si>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</si>
  <si>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</si>
  <si>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</si>
  <si>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</si>
  <si>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</si>
  <si>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</si>
  <si>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</si>
  <si>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</si>
  <si>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</si>
  <si>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</si>
  <si>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</si>
  <si>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</si>
  <si>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</si>
  <si>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</si>
  <si>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</si>
  <si>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</si>
  <si>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</si>
  <si>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</si>
  <si>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</si>
  <si>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</si>
  <si>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</si>
  <si>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</si>
  <si>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</si>
  <si>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</si>
  <si>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</si>
  <si>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</si>
  <si>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</si>
  <si>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</si>
  <si>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</si>
  <si>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</si>
  <si>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</si>
  <si>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</si>
  <si>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</si>
  <si>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</si>
  <si>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</si>
  <si>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</si>
  <si>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</si>
  <si>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</si>
  <si>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</si>
  <si>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</si>
  <si>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</si>
  <si>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</si>
  <si>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</si>
  <si>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</si>
  <si>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</si>
  <si>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</si>
  <si>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</si>
  <si>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</si>
  <si>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</si>
  <si>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</si>
  <si>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</si>
  <si>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</si>
  <si>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</si>
  <si>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</si>
  <si>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</si>
  <si>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</si>
  <si>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</si>
  <si>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</si>
  <si>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</si>
  <si>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</si>
  <si>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</si>
  <si>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</si>
  <si>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</si>
  <si>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</si>
  <si>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</si>
  <si>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</si>
  <si>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</si>
  <si>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</si>
  <si>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</si>
  <si>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</si>
  <si>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</si>
  <si>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</si>
  <si>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</si>
  <si>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</si>
  <si>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</si>
  <si>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</si>
  <si>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</si>
  <si>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</si>
  <si>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</si>
  <si>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</si>
  <si>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</si>
  <si>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</si>
  <si>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</si>
  <si>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</si>
  <si>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</si>
  <si>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</si>
  <si>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</si>
  <si>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</si>
  <si>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</si>
  <si>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</si>
  <si>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</si>
  <si>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</si>
  <si>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</si>
  <si>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</si>
  <si>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</si>
  <si>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</si>
  <si>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</si>
  <si>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</si>
  <si>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</si>
  <si>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</si>
  <si>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</si>
  <si>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</si>
  <si>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</si>
  <si>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</si>
  <si>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</si>
  <si>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</si>
  <si>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</si>
  <si>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</si>
  <si>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</si>
  <si>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</si>
  <si>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</si>
  <si>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</si>
  <si>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</si>
  <si>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</si>
  <si>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</si>
  <si>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</si>
  <si>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</si>
  <si>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</si>
  <si>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</si>
  <si>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</si>
  <si>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</si>
  <si>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</si>
  <si>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</si>
  <si>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</si>
  <si>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</si>
  <si>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</si>
  <si>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</si>
  <si>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</si>
  <si>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</si>
  <si>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</si>
  <si>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</si>
  <si>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</si>
  <si>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</si>
  <si>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</si>
  <si>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</si>
  <si>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</si>
  <si>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</si>
  <si>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</si>
  <si>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</si>
  <si>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</si>
  <si>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</si>
  <si>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</si>
  <si>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</si>
  <si>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</si>
  <si>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</si>
  <si>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</si>
  <si>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</si>
  <si>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</si>
  <si>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</si>
  <si>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</si>
  <si>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</si>
  <si>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</si>
  <si>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</si>
  <si>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</si>
  <si>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</si>
  <si>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</si>
  <si>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</si>
  <si>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</si>
  <si>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</si>
  <si>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</si>
  <si>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</si>
  <si>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</si>
  <si>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</si>
  <si>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</si>
  <si>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</si>
  <si>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</si>
  <si>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</si>
  <si>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</si>
  <si>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</si>
  <si>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</si>
  <si>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</si>
  <si>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</si>
  <si>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</si>
  <si>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</si>
  <si>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</si>
  <si>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</si>
  <si>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</si>
  <si>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</si>
  <si>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</si>
  <si>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</si>
  <si>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</si>
  <si>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</si>
  <si>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</si>
  <si>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</si>
  <si>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</si>
  <si>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</si>
  <si>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</si>
  <si>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</si>
  <si>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</si>
  <si>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</si>
  <si>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</si>
  <si>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</si>
  <si>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</si>
  <si>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</si>
  <si>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</si>
  <si>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</si>
  <si>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</si>
  <si>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</si>
  <si>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</si>
  <si>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</si>
  <si>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</si>
  <si>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</si>
  <si>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</si>
  <si>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</si>
  <si>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</si>
  <si>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</si>
  <si>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</si>
  <si>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</si>
  <si>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</si>
  <si>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</si>
  <si>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</si>
  <si>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</si>
  <si>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</si>
  <si>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</si>
  <si>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</si>
  <si>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</si>
  <si>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</si>
  <si>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</si>
  <si>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</si>
  <si>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</si>
  <si>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</si>
  <si>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</si>
  <si>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</si>
  <si>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</si>
  <si>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</si>
  <si>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</si>
  <si>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</si>
  <si>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</si>
  <si>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</si>
  <si>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</si>
  <si>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</si>
  <si>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</si>
  <si>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</si>
  <si>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</si>
  <si>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</si>
  <si>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</si>
  <si>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</si>
  <si>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</si>
  <si>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</si>
  <si>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</si>
  <si>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</si>
  <si>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</si>
  <si>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</si>
  <si>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</si>
  <si>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</si>
  <si>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</si>
  <si>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</si>
  <si>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</si>
  <si>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</si>
  <si>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</si>
  <si>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</si>
  <si>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</si>
  <si>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</si>
  <si>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</si>
  <si>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</si>
  <si>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</si>
  <si>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</si>
  <si>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</si>
  <si>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</si>
  <si>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</si>
  <si>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</si>
  <si>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</si>
  <si>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</si>
  <si>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</si>
  <si>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</si>
  <si>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</si>
  <si>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</si>
  <si>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</si>
  <si>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</si>
  <si>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</si>
  <si>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</si>
  <si>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</si>
  <si>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</si>
  <si>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</si>
  <si>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</si>
  <si>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</si>
  <si>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</si>
  <si>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</si>
  <si>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</si>
  <si>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</si>
  <si>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</si>
  <si>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</si>
  <si>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</si>
  <si>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</si>
  <si>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</si>
  <si>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</si>
  <si>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</si>
  <si>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</si>
  <si>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</si>
  <si>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</si>
  <si>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</si>
  <si>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</si>
  <si>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</si>
  <si>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</si>
  <si>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</si>
  <si>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</si>
  <si>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</si>
  <si>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</si>
  <si>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</si>
  <si>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</si>
  <si>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</si>
  <si>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</si>
  <si>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</si>
  <si>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</si>
  <si>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</si>
  <si>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</si>
  <si>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</si>
  <si>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</si>
  <si>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</si>
  <si>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</si>
  <si>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</si>
  <si>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</si>
  <si>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</si>
  <si>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</si>
  <si>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</si>
  <si>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</si>
  <si>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</si>
  <si>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</si>
  <si>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</si>
  <si>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</si>
  <si>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</si>
  <si>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</si>
  <si>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</si>
  <si>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</si>
  <si>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</si>
  <si>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</si>
  <si>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</si>
  <si>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</si>
  <si>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</si>
  <si>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</si>
  <si>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</si>
  <si>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</si>
  <si>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</si>
  <si>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</si>
  <si>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</si>
  <si>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</si>
  <si>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</si>
  <si>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</si>
  <si>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</si>
  <si>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</si>
  <si>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</si>
  <si>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</si>
  <si>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</si>
  <si>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</si>
  <si>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</si>
  <si>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</si>
  <si>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</si>
  <si>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</si>
  <si>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</si>
  <si>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</si>
  <si>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</si>
  <si>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</si>
  <si>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</si>
  <si>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</si>
  <si>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</si>
  <si>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</si>
  <si>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</si>
  <si>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</si>
  <si>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</si>
  <si>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</si>
  <si>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</si>
  <si>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</si>
  <si>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</si>
  <si>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</si>
  <si>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</si>
  <si>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</si>
  <si>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</si>
  <si>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</si>
  <si>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</si>
  <si>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</si>
  <si>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</si>
  <si>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</si>
  <si>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</si>
  <si>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</si>
  <si>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</si>
  <si>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</si>
  <si>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</si>
  <si>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</si>
  <si>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</si>
  <si>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</si>
  <si>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</si>
  <si>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</si>
  <si>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</si>
  <si>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</si>
  <si>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</si>
  <si>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</si>
  <si>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</si>
  <si>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</si>
  <si>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</si>
  <si>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</si>
  <si>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</si>
  <si>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</si>
  <si>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</si>
  <si>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</si>
  <si>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</si>
  <si>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</si>
  <si>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</si>
  <si>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</si>
  <si>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</si>
  <si>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</si>
  <si>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</si>
  <si>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</si>
  <si>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</si>
  <si>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</si>
  <si>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</si>
  <si>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</si>
  <si>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</si>
  <si>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</si>
  <si>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</si>
  <si>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</si>
  <si>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</si>
  <si>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</si>
  <si>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</si>
  <si>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</si>
  <si>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</si>
  <si>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</si>
  <si>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</si>
  <si>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</si>
  <si>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</si>
  <si>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</si>
  <si>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</si>
  <si>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</si>
  <si>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</si>
  <si>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</si>
  <si>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</si>
  <si>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</si>
  <si>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</si>
  <si>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</si>
  <si>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</si>
  <si>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</si>
  <si>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</si>
  <si>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</si>
  <si>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</si>
  <si>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</si>
  <si>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</si>
  <si>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</si>
  <si>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</si>
  <si>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</si>
  <si>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</si>
  <si>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</si>
  <si>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</si>
  <si>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</si>
  <si>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</si>
  <si>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</si>
  <si>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</si>
  <si>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</si>
  <si>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</si>
  <si>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</si>
  <si>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</si>
  <si>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</si>
  <si>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</si>
  <si>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</si>
  <si>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</si>
  <si>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</si>
  <si>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</si>
  <si>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</si>
  <si>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</si>
  <si>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</si>
  <si>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</si>
  <si>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</si>
  <si>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</si>
  <si>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</si>
  <si>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</si>
  <si>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</si>
  <si>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</si>
  <si>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</si>
  <si>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</si>
  <si>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</si>
  <si>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</si>
  <si>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</si>
  <si>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</si>
  <si>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</si>
  <si>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</si>
  <si>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</si>
  <si>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</si>
  <si>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</si>
  <si>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</si>
  <si>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</si>
  <si>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</si>
  <si>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</si>
  <si>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</si>
  <si>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</si>
  <si>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</si>
  <si>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</si>
  <si>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</si>
  <si>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</si>
  <si>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</si>
  <si>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</si>
  <si>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</si>
  <si>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</si>
  <si>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</si>
  <si>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</si>
  <si>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</si>
  <si>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</si>
  <si>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</si>
  <si>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</si>
  <si>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</si>
  <si>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</si>
  <si>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</si>
  <si>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</si>
  <si>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</si>
  <si>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</si>
  <si>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</si>
  <si>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</si>
  <si>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</si>
  <si>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</si>
  <si>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</si>
  <si>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</si>
  <si>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</si>
  <si>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</si>
  <si>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</si>
  <si>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</si>
  <si>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</si>
  <si>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</si>
  <si>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</si>
  <si>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</si>
  <si>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</si>
  <si>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</si>
  <si>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</si>
  <si>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</si>
  <si>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</si>
  <si>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</si>
  <si>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</si>
  <si>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</si>
  <si>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</si>
  <si>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</si>
  <si>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</si>
  <si>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</si>
  <si>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</si>
  <si>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</si>
  <si>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</si>
  <si>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</si>
  <si>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</si>
  <si>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</si>
  <si>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</si>
  <si>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</si>
  <si>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</si>
  <si>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</si>
  <si>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</si>
  <si>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</si>
  <si>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</si>
  <si>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</si>
  <si>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</si>
  <si>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</si>
  <si>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</si>
  <si>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</si>
  <si>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</si>
  <si>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</si>
  <si>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</si>
  <si>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</si>
  <si>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</si>
  <si>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</si>
  <si>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</si>
  <si>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</si>
  <si>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</si>
  <si>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</si>
  <si>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</si>
  <si>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</si>
  <si>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</si>
  <si>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</si>
  <si>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</si>
  <si>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</si>
  <si>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</si>
  <si>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</si>
  <si>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</si>
  <si>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</si>
  <si>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</si>
  <si>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</si>
  <si>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</si>
  <si>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</si>
  <si>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</si>
  <si>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</si>
  <si>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</si>
  <si>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</si>
  <si>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</si>
  <si>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</si>
  <si>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</si>
  <si>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</si>
  <si>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</si>
  <si>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</si>
  <si>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</si>
  <si>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</si>
  <si>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</si>
  <si>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</si>
  <si>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</si>
  <si>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</si>
  <si>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</si>
  <si>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</si>
  <si>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</si>
  <si>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</si>
  <si>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</si>
  <si>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</si>
  <si>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</si>
  <si>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</si>
  <si>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</si>
  <si>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</si>
  <si>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</si>
  <si>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</si>
  <si>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</si>
  <si>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</si>
  <si>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</si>
  <si>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</si>
  <si>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</si>
  <si>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</si>
  <si>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</si>
  <si>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</si>
  <si>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</si>
  <si>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</si>
  <si>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</si>
  <si>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</si>
  <si>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</si>
  <si>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</si>
  <si>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</si>
  <si>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</si>
  <si>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</si>
  <si>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</si>
  <si>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</si>
  <si>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</si>
  <si>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</si>
  <si>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</si>
  <si>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</si>
  <si>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</si>
  <si>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</si>
  <si>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</si>
  <si>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</si>
  <si>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</si>
  <si>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</si>
  <si>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</si>
  <si>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</si>
  <si>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</si>
  <si>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</si>
  <si>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</si>
  <si>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</si>
  <si>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</si>
  <si>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</si>
  <si>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</si>
  <si>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</si>
  <si>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</si>
  <si>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</si>
  <si>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</si>
  <si>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</si>
  <si>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</si>
  <si>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</si>
  <si>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</si>
  <si>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</si>
  <si>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</si>
  <si>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</si>
  <si>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</si>
  <si>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</si>
  <si>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</si>
  <si>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</si>
  <si>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</si>
  <si>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</si>
  <si>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</si>
  <si>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</si>
  <si>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</si>
  <si>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</si>
  <si>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</si>
  <si>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</si>
  <si>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</si>
  <si>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</si>
  <si>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</si>
  <si>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</si>
  <si>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</si>
  <si>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</si>
  <si>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</si>
  <si>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</si>
  <si>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</si>
  <si>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</si>
  <si>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</si>
  <si>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</si>
  <si>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</si>
  <si>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</si>
  <si>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</si>
  <si>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</si>
  <si>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</si>
  <si>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</si>
  <si>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</si>
  <si>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</si>
  <si>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</si>
  <si>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</si>
  <si>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</si>
  <si>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</si>
  <si>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</si>
  <si>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</si>
  <si>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</si>
  <si>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</si>
  <si>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</si>
  <si>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</si>
  <si>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</si>
  <si>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</si>
  <si>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</si>
  <si>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</si>
  <si>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</si>
  <si>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</si>
  <si>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</si>
  <si>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</si>
  <si>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</si>
  <si>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</si>
  <si>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</si>
  <si>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</si>
  <si>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</si>
  <si>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</si>
  <si>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</si>
  <si>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</si>
  <si>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</si>
  <si>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</si>
  <si>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</si>
  <si>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</si>
  <si>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</si>
  <si>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</si>
  <si>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</si>
  <si>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</si>
  <si>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</si>
  <si>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</si>
  <si>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</si>
  <si>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</si>
  <si>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</si>
  <si>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</si>
  <si>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</si>
  <si>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</si>
  <si>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</si>
  <si>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</si>
  <si>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</si>
  <si>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</si>
  <si>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</si>
  <si>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</si>
  <si>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</si>
  <si>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</si>
  <si>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</si>
  <si>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</si>
  <si>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</si>
  <si>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</si>
  <si>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</si>
  <si>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</si>
  <si>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</si>
  <si>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</si>
  <si>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</si>
  <si>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</si>
  <si>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</si>
  <si>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</si>
  <si>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</si>
  <si>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</si>
  <si>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</si>
  <si>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</si>
  <si>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</si>
  <si>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</si>
  <si>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</si>
  <si>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</si>
  <si>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</si>
  <si>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</si>
  <si>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</si>
  <si>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</si>
  <si>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</si>
  <si>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</si>
  <si>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</si>
  <si>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</si>
  <si>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</si>
  <si>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</si>
  <si>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</si>
  <si>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</si>
  <si>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</si>
  <si>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</si>
  <si>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</si>
  <si>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</si>
  <si>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</si>
  <si>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</si>
  <si>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</si>
  <si>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</si>
  <si>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</si>
  <si>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</si>
  <si>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</si>
  <si>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</si>
  <si>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</si>
  <si>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</si>
  <si>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</si>
  <si>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</si>
  <si>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</si>
  <si>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</si>
  <si>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</si>
  <si>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</si>
  <si>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</si>
  <si>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</si>
  <si>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</si>
  <si>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</si>
  <si>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</si>
  <si>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</si>
  <si>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</si>
  <si>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</si>
  <si>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</si>
  <si>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</si>
  <si>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</si>
  <si>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</si>
  <si>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</si>
  <si>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</si>
  <si>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</si>
  <si>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</si>
  <si>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</si>
  <si>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</si>
  <si>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</si>
  <si>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</si>
  <si>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</si>
  <si>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</si>
  <si>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</si>
  <si>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</si>
  <si>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</si>
  <si>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</si>
  <si>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</si>
  <si>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</si>
  <si>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</si>
  <si>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</si>
  <si>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</si>
  <si>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</si>
  <si>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</si>
  <si>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</si>
  <si>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</si>
  <si>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</si>
  <si>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</si>
  <si>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</si>
  <si>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</si>
  <si>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</si>
  <si>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</si>
  <si>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</si>
  <si>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</si>
  <si>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</si>
  <si>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</si>
  <si>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</si>
  <si>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</si>
  <si>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</si>
  <si>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</si>
  <si>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</si>
  <si>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</si>
  <si>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</si>
  <si>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</si>
  <si>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</si>
  <si>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</si>
  <si>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</si>
  <si>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</si>
  <si>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</si>
  <si>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</si>
  <si>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</si>
  <si>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</si>
  <si>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</si>
  <si>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</si>
  <si>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</si>
  <si>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</si>
  <si>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</si>
  <si>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</si>
  <si>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</si>
  <si>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</si>
  <si>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</si>
  <si>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</si>
  <si>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</si>
  <si>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</si>
  <si>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</si>
  <si>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</si>
  <si>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</si>
  <si>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</si>
  <si>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</si>
  <si>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</si>
  <si>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</si>
  <si>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</si>
  <si>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</si>
  <si>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</si>
  <si>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</si>
  <si>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</si>
  <si>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</si>
  <si>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</si>
  <si>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</si>
  <si>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</si>
  <si>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</si>
  <si>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</si>
  <si>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</si>
  <si>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</si>
  <si>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</si>
  <si>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</si>
  <si>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</si>
  <si>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</si>
  <si>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</si>
  <si>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</si>
  <si>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</si>
  <si>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</si>
  <si>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</si>
  <si>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</si>
  <si>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</si>
  <si>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</si>
  <si>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</si>
  <si>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</si>
  <si>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</si>
  <si>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</si>
  <si>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</si>
  <si>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</si>
  <si>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</si>
  <si>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</si>
  <si>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</si>
  <si>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</si>
  <si>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</si>
  <si>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</si>
  <si>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</si>
  <si>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</si>
  <si>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</si>
  <si>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</si>
  <si>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</si>
  <si>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</si>
  <si>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</si>
  <si>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</si>
  <si>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</si>
  <si>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</si>
  <si>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</si>
  <si>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</si>
  <si>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</si>
  <si>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</si>
  <si>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</si>
  <si>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</si>
  <si>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</si>
  <si>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</si>
  <si>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</si>
  <si>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</si>
  <si>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</si>
  <si>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</si>
  <si>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</si>
  <si>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</si>
  <si>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</si>
  <si>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</si>
  <si>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</si>
  <si>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</si>
  <si>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</si>
  <si>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</si>
  <si>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</si>
  <si>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</si>
  <si>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</si>
  <si>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</si>
  <si>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</si>
  <si>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</si>
  <si>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</si>
  <si>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</si>
  <si>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</si>
  <si>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</si>
  <si>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</si>
  <si>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</si>
  <si>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</si>
  <si>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</si>
  <si>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</si>
  <si>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</si>
  <si>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</si>
  <si>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</si>
  <si>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</si>
  <si>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</si>
  <si>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</si>
  <si>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</si>
  <si>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</si>
  <si>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</si>
  <si>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</si>
  <si>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</si>
  <si>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</si>
  <si>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</si>
  <si>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</si>
  <si>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</si>
  <si>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</si>
  <si>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</si>
  <si>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</si>
  <si>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</si>
  <si>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</si>
  <si>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</si>
  <si>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</si>
  <si>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</si>
  <si>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</si>
  <si>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</si>
  <si>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</si>
  <si>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</si>
  <si>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</si>
  <si>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</si>
  <si>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</si>
  <si>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</si>
  <si>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</si>
  <si>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</si>
  <si>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</si>
  <si>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</si>
  <si>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</si>
  <si>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</si>
  <si>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</si>
  <si>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</si>
  <si>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</si>
  <si>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</si>
  <si>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</si>
  <si>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</si>
  <si>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</si>
  <si>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</si>
  <si>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</si>
  <si>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</si>
  <si>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</si>
  <si>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</si>
  <si>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</si>
  <si>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</si>
  <si>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</si>
  <si>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</si>
  <si>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</si>
  <si>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</si>
  <si>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</si>
  <si>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</si>
  <si>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</si>
  <si>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</si>
  <si>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</si>
  <si>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</si>
  <si>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</si>
  <si>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</si>
  <si>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</si>
  <si>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</si>
  <si>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</si>
  <si>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</si>
  <si>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</si>
  <si>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</si>
  <si>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</si>
  <si>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</si>
  <si>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</si>
  <si>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</si>
  <si>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</si>
  <si>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</si>
  <si>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</si>
  <si>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</si>
  <si>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</si>
  <si>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</si>
  <si>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</si>
  <si>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</si>
  <si>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</si>
  <si>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</si>
  <si>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</si>
  <si>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</si>
  <si>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</si>
  <si>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</si>
  <si>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</si>
  <si>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</si>
  <si>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</si>
  <si>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</si>
  <si>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</si>
  <si>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</si>
  <si>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</si>
  <si>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</si>
  <si>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</si>
  <si>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</si>
  <si>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</si>
  <si>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</si>
  <si>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</si>
  <si>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</si>
  <si>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</si>
  <si>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</si>
  <si>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</si>
  <si>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</si>
  <si>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</si>
  <si>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</si>
  <si>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</si>
  <si>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</si>
  <si>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</si>
  <si>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</si>
  <si>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</si>
  <si>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</si>
  <si>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</si>
  <si>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</si>
  <si>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</si>
  <si>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</si>
  <si>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</si>
  <si>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</si>
  <si>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</si>
  <si>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</si>
  <si>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</si>
  <si>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</si>
  <si>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</si>
  <si>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</si>
  <si>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</si>
  <si>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</si>
  <si>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</si>
  <si>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</si>
  <si>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</si>
  <si>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</si>
  <si>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</si>
  <si>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</si>
  <si>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</si>
  <si>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</si>
  <si>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</si>
  <si>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</si>
  <si>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</si>
  <si>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</si>
  <si>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</si>
  <si>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</si>
  <si>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</si>
  <si>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</si>
  <si>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</si>
  <si>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</si>
  <si>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</si>
  <si>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</si>
  <si>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</si>
  <si>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</si>
  <si>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</si>
  <si>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</si>
  <si>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</si>
  <si>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</si>
  <si>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</si>
  <si>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</si>
  <si>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</si>
  <si>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</si>
  <si>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</si>
  <si>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</si>
  <si>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</si>
  <si>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</si>
  <si>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</si>
  <si>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</si>
  <si>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</si>
  <si>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</si>
  <si>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</si>
  <si>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</si>
  <si>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</si>
  <si>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</si>
  <si>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</si>
  <si>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</si>
  <si>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</si>
  <si>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</si>
  <si>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</si>
  <si>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</si>
  <si>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</si>
  <si>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</si>
  <si>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</si>
  <si>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</si>
  <si>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</si>
  <si>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</si>
  <si>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</si>
  <si>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</si>
  <si>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</si>
  <si>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</si>
  <si>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</si>
  <si>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</si>
  <si>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</si>
  <si>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</si>
  <si>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</si>
  <si>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</si>
  <si>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</si>
  <si>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</si>
  <si>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</si>
  <si>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</si>
  <si>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</si>
  <si>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</si>
  <si>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</si>
  <si>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</si>
  <si>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</si>
  <si>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</si>
  <si>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</si>
  <si>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</si>
  <si>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</si>
  <si>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</si>
  <si>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</si>
  <si>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</si>
  <si>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</si>
  <si>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</si>
  <si>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</si>
  <si>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</si>
  <si>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</si>
  <si>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</si>
  <si>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</si>
  <si>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</si>
  <si>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</si>
  <si>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</si>
  <si>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</si>
  <si>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</si>
  <si>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</si>
  <si>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</si>
  <si>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</si>
  <si>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</si>
  <si>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</si>
  <si>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</si>
  <si>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</si>
  <si>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</si>
  <si>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</si>
  <si>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</si>
  <si>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</si>
  <si>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</si>
  <si>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</si>
  <si>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</si>
  <si>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</si>
  <si>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</si>
  <si>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</si>
  <si>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</si>
  <si>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</si>
  <si>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</si>
  <si>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</si>
  <si>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</si>
  <si>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</si>
  <si>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</si>
  <si>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</si>
  <si>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</si>
  <si>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</si>
  <si>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</si>
  <si>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</si>
  <si>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</si>
  <si>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</si>
  <si>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</si>
  <si>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</si>
  <si>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</si>
  <si>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</si>
  <si>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</si>
  <si>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</si>
  <si>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</si>
  <si>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</si>
  <si>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</si>
  <si>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</si>
  <si>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</si>
  <si>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</si>
  <si>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</si>
  <si>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</si>
  <si>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</si>
  <si>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</si>
  <si>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</si>
  <si>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</si>
  <si>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</si>
  <si>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</si>
  <si>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</si>
  <si>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</si>
  <si>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</si>
  <si>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</si>
  <si>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</si>
  <si>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</si>
  <si>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</si>
  <si>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</si>
  <si>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</si>
  <si>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</si>
  <si>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</si>
  <si>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</si>
  <si>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</si>
  <si>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</si>
  <si>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</si>
  <si>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</si>
  <si>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</si>
  <si>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</si>
  <si>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</si>
  <si>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</si>
  <si>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</si>
  <si>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</si>
  <si>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</si>
  <si>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</si>
  <si>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</si>
  <si>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</si>
  <si>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</si>
  <si>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</si>
  <si>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</si>
  <si>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</si>
  <si>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</si>
  <si>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</si>
  <si>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</si>
  <si>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</si>
  <si>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</si>
  <si>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</si>
  <si>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</si>
  <si>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</si>
  <si>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</si>
  <si>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</si>
  <si>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</si>
  <si>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</si>
  <si>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</si>
  <si>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</si>
  <si>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</si>
  <si>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</si>
  <si>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</si>
  <si>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</si>
  <si>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</si>
  <si>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</si>
  <si>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</si>
  <si>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</si>
  <si>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</si>
  <si>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</si>
  <si>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</si>
  <si>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</si>
  <si>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</si>
  <si>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</si>
  <si>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</si>
  <si>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</si>
  <si>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</si>
  <si>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</si>
  <si>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</si>
  <si>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</si>
  <si>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</si>
  <si>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</si>
  <si>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</si>
  <si>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</si>
  <si>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</si>
  <si>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</si>
  <si>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</si>
  <si>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</si>
  <si>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</si>
  <si>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</si>
  <si>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</si>
  <si>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</si>
  <si>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</si>
  <si>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</si>
  <si>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</si>
  <si>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</si>
  <si>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</si>
  <si>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</si>
  <si>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</si>
  <si>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</si>
  <si>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</si>
  <si>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</si>
  <si>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</si>
  <si>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</si>
  <si>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</si>
  <si>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</si>
  <si>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</si>
  <si>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</si>
  <si>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</si>
  <si>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</si>
  <si>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</si>
  <si>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</si>
  <si>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</si>
  <si>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</si>
  <si>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</si>
  <si>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</si>
  <si>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</si>
  <si>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</si>
  <si>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</si>
  <si>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</si>
  <si>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</si>
  <si>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</si>
  <si>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</si>
  <si>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</si>
  <si>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</si>
  <si>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</si>
  <si>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</si>
  <si>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</si>
  <si>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</si>
  <si>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</si>
  <si>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</si>
  <si>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</si>
  <si>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</si>
  <si>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</si>
  <si>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</si>
  <si>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</si>
  <si>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</si>
  <si>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</si>
  <si>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</si>
  <si>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</si>
  <si>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</si>
  <si>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</si>
  <si>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</si>
  <si>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</si>
  <si>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</si>
  <si>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</si>
  <si>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</si>
  <si>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</si>
  <si>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</si>
  <si>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</si>
  <si>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</si>
  <si>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</si>
  <si>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</si>
  <si>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</si>
  <si>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</si>
  <si>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</si>
  <si>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</si>
  <si>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</si>
  <si>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</si>
  <si>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</si>
  <si>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</si>
  <si>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</si>
  <si>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</si>
  <si>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</si>
  <si>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</si>
  <si>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</si>
  <si>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</si>
  <si>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</si>
  <si>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</si>
  <si>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</si>
  <si>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</si>
  <si>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</si>
  <si>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</si>
  <si>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</si>
  <si>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</si>
  <si>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</si>
  <si>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</si>
  <si>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</si>
  <si>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</si>
  <si>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</si>
  <si>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</si>
  <si>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</si>
  <si>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</si>
  <si>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</si>
  <si>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</si>
  <si>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</si>
  <si>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</si>
  <si>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</si>
  <si>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</si>
  <si>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</si>
  <si>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</si>
  <si>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</si>
  <si>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</si>
  <si>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</si>
  <si>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</si>
  <si>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</si>
  <si>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</si>
  <si>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</si>
  <si>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</si>
  <si>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</si>
  <si>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</si>
  <si>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</si>
  <si>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</si>
  <si>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</si>
  <si>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</si>
  <si>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</si>
  <si>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</si>
  <si>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</si>
  <si>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</si>
  <si>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</si>
  <si>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</si>
  <si>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</si>
  <si>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</si>
  <si>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</si>
  <si>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</si>
  <si>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</si>
  <si>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</si>
  <si>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</si>
  <si>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</si>
  <si>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</si>
  <si>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</si>
  <si>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</si>
  <si>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</si>
  <si>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</si>
  <si>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</si>
  <si>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</si>
  <si>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</si>
  <si>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</si>
  <si>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</si>
  <si>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</si>
  <si>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</si>
  <si>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</si>
  <si>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</si>
  <si>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</si>
  <si>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</si>
  <si>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</si>
  <si>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</si>
  <si>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</si>
  <si>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</si>
  <si>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</si>
  <si>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</si>
  <si>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</si>
  <si>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</si>
  <si>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</si>
  <si>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</si>
  <si>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</si>
  <si>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</si>
  <si>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</si>
  <si>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</si>
  <si>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</si>
  <si>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</si>
  <si>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</si>
  <si>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</si>
  <si>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</si>
  <si>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</si>
  <si>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</si>
  <si>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</si>
  <si>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</si>
  <si>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</si>
  <si>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</si>
  <si>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</si>
  <si>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</si>
  <si>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</si>
  <si>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</si>
  <si>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</si>
  <si>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</si>
  <si>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</si>
  <si>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</si>
  <si>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</si>
  <si>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</si>
  <si>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</si>
  <si>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</si>
  <si>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</si>
  <si>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</si>
  <si>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</si>
  <si>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</si>
  <si>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</si>
  <si>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</si>
  <si>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</si>
  <si>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</si>
  <si>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</si>
  <si>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</si>
  <si>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</si>
  <si>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</si>
  <si>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</si>
  <si>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</si>
  <si>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</si>
  <si>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</si>
  <si>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</si>
  <si>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</si>
  <si>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</si>
  <si>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</si>
  <si>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</si>
  <si>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</si>
  <si>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</si>
  <si>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</si>
  <si>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</si>
  <si>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</si>
  <si>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</si>
  <si>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</si>
  <si>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</si>
  <si>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</si>
  <si>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</si>
  <si>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</si>
  <si>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</si>
  <si>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</si>
  <si>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</si>
  <si>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</si>
  <si>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</si>
  <si>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</si>
  <si>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</si>
  <si>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</si>
  <si>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</si>
  <si>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</si>
  <si>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</si>
  <si>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</si>
  <si>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</si>
  <si>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</si>
  <si>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</si>
  <si>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</si>
  <si>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</si>
  <si>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</si>
  <si>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</si>
  <si>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</si>
  <si>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</si>
  <si>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</si>
  <si>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</si>
  <si>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</si>
  <si>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</si>
  <si>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</si>
  <si>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</si>
  <si>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</si>
  <si>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</si>
  <si>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</si>
  <si>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</si>
  <si>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</si>
  <si>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</si>
  <si>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</si>
  <si>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</si>
  <si>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</si>
  <si>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</si>
  <si>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</si>
  <si>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</si>
  <si>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</si>
  <si>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</si>
  <si>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</si>
  <si>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</si>
  <si>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</si>
  <si>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</si>
  <si>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</si>
  <si>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</si>
  <si>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</si>
  <si>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</si>
  <si>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</si>
  <si>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</si>
  <si>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</si>
  <si>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</si>
  <si>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</si>
  <si>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</si>
  <si>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</si>
  <si>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</si>
  <si>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</si>
  <si>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</si>
  <si>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</si>
  <si>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</si>
  <si>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</si>
  <si>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</si>
  <si>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</si>
  <si>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</si>
  <si>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</si>
  <si>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</si>
  <si>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</si>
  <si>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</si>
  <si>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</si>
  <si>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</si>
  <si>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</si>
  <si>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</si>
  <si>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</si>
  <si>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</si>
  <si>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</si>
  <si>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</si>
  <si>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</si>
  <si>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</si>
  <si>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</si>
  <si>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</si>
  <si>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</si>
  <si>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</si>
  <si>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</si>
  <si>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</si>
  <si>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</si>
  <si>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</si>
  <si>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</si>
  <si>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</si>
  <si>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</si>
  <si>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</si>
  <si>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</si>
  <si>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</si>
  <si>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</si>
  <si>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</si>
  <si>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</si>
  <si>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</si>
  <si>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</si>
  <si>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</si>
  <si>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</si>
  <si>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</si>
  <si>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</si>
  <si>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</si>
  <si>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</si>
  <si>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</si>
  <si>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</si>
  <si>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</si>
  <si>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</si>
  <si>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</si>
  <si>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</si>
  <si>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</si>
  <si>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</si>
  <si>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</si>
  <si>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</si>
  <si>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</si>
  <si>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</si>
  <si>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</si>
  <si>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</si>
  <si>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</si>
  <si>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</si>
  <si>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</si>
  <si>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</si>
  <si>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</si>
  <si>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</si>
  <si>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</si>
  <si>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</si>
  <si>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</si>
  <si>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</si>
  <si>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</si>
  <si>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</si>
  <si>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</si>
  <si>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</si>
  <si>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</si>
  <si>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</si>
  <si>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</si>
  <si>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</si>
  <si>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</si>
  <si>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</si>
  <si>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</si>
  <si>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</si>
  <si>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</si>
  <si>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</si>
  <si>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</si>
  <si>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</si>
  <si>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</si>
  <si>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</si>
  <si>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</si>
  <si>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</si>
  <si>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</si>
  <si>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</si>
  <si>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</si>
  <si>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</si>
  <si>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</si>
  <si>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</si>
  <si>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</si>
  <si>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</si>
  <si>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</si>
  <si>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</si>
  <si>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</si>
  <si>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</si>
  <si>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</si>
  <si>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</si>
  <si>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</si>
  <si>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</si>
  <si>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</si>
  <si>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</si>
  <si>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</si>
  <si>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</si>
  <si>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</si>
  <si>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</si>
  <si>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</si>
  <si>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</si>
  <si>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</si>
  <si>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</si>
  <si>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</si>
  <si>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</si>
  <si>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</si>
  <si>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</si>
  <si>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</si>
  <si>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</si>
  <si>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</si>
  <si>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</si>
  <si>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</si>
  <si>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</si>
  <si>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</si>
  <si>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</si>
  <si>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</si>
  <si>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</si>
  <si>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</si>
  <si>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</si>
  <si>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</si>
  <si>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</si>
  <si>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</si>
  <si>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</si>
  <si>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</si>
  <si>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</si>
  <si>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</si>
  <si>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</si>
  <si>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</si>
  <si>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</si>
  <si>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</si>
  <si>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</si>
  <si>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</si>
  <si>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</si>
  <si>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</si>
  <si>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</si>
  <si>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</si>
  <si>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</si>
  <si>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</si>
  <si>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</si>
  <si>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</si>
  <si>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</si>
  <si>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</si>
  <si>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</si>
  <si>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</si>
  <si>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</si>
  <si>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</si>
  <si>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</si>
  <si>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</si>
  <si>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</si>
  <si>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</si>
  <si>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</si>
  <si>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</si>
  <si>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</si>
  <si>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</si>
  <si>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</si>
  <si>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</si>
  <si>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</si>
  <si>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</si>
  <si>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</si>
  <si>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</si>
  <si>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</si>
  <si>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</si>
  <si>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</si>
  <si>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</si>
  <si>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</si>
  <si>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</si>
  <si>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</si>
  <si>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</si>
  <si>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</si>
  <si>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</si>
  <si>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</si>
  <si>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</si>
  <si>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</si>
  <si>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</si>
  <si>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</si>
  <si>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</si>
  <si>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</si>
  <si>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</si>
  <si>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</si>
  <si>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</si>
  <si>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</si>
  <si>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</si>
  <si>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</si>
  <si>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</si>
  <si>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</si>
  <si>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</si>
  <si>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</si>
  <si>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</si>
  <si>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</si>
  <si>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</si>
  <si>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</si>
  <si>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</si>
  <si>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</si>
  <si>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</si>
  <si>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</si>
  <si>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</si>
  <si>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</si>
  <si>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</si>
  <si>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</si>
  <si>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</si>
  <si>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</si>
  <si>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</si>
  <si>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</si>
  <si>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</si>
  <si>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</si>
  <si>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</si>
  <si>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</si>
  <si>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</si>
  <si>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</si>
  <si>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</si>
  <si>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</si>
  <si>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</si>
  <si>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</si>
  <si>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</si>
  <si>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</si>
  <si>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</si>
  <si>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</si>
  <si>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</si>
  <si>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</si>
  <si>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</si>
  <si>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</si>
  <si>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</si>
  <si>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</si>
  <si>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</si>
  <si>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</si>
  <si>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</si>
  <si>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</si>
  <si>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</si>
  <si>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</si>
  <si>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</si>
  <si>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</si>
  <si>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</si>
  <si>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</si>
  <si>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</si>
  <si>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</si>
  <si>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</si>
  <si>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</si>
  <si>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</si>
  <si>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</si>
  <si>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</si>
  <si>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</si>
  <si>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</si>
  <si>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</si>
  <si>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</si>
  <si>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</si>
  <si>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</si>
  <si>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</si>
  <si>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</si>
  <si>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</si>
  <si>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</si>
  <si>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</si>
  <si>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</si>
  <si>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</si>
  <si>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</si>
  <si>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</si>
  <si>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</si>
  <si>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</si>
  <si>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</si>
  <si>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</si>
  <si>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</si>
  <si>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</si>
  <si>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</si>
  <si>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</si>
  <si>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</si>
  <si>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</si>
  <si>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</si>
  <si>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</si>
  <si>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</si>
  <si>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</si>
  <si>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</si>
  <si>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</si>
  <si>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</si>
  <si>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</si>
  <si>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</si>
  <si>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</si>
  <si>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</si>
  <si>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</si>
  <si>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</si>
  <si>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</si>
  <si>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</si>
  <si>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</si>
  <si>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</si>
  <si>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</si>
  <si>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</si>
  <si>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</si>
  <si>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</si>
  <si>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</si>
  <si>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</si>
  <si>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</si>
  <si>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</si>
  <si>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</si>
  <si>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</si>
  <si>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</si>
  <si>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</si>
  <si>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</si>
  <si>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</si>
  <si>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</si>
  <si>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</si>
  <si>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</si>
  <si>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</si>
  <si>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</si>
  <si>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</si>
  <si>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</si>
  <si>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</si>
  <si>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</si>
  <si>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</si>
  <si>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</si>
  <si>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</si>
  <si>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</si>
  <si>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</si>
  <si>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</si>
  <si>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</si>
  <si>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</si>
  <si>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</si>
  <si>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</si>
  <si>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</si>
  <si>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</si>
  <si>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</si>
  <si>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</si>
  <si>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</si>
  <si>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</si>
  <si>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</si>
  <si>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</si>
  <si>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</si>
  <si>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</si>
  <si>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</si>
  <si>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</si>
  <si>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</si>
  <si>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</si>
  <si>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</si>
  <si>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</si>
  <si>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</si>
  <si>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</si>
  <si>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</si>
  <si>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</si>
  <si>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</si>
  <si>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</si>
  <si>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</si>
  <si>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</si>
  <si>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</si>
  <si>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</si>
  <si>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</si>
  <si>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</si>
  <si>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</si>
  <si>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</si>
  <si>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</si>
  <si>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</si>
  <si>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</si>
  <si>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</si>
  <si>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</si>
  <si>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</si>
  <si>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</si>
  <si>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</si>
  <si>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</si>
  <si>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</si>
  <si>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</si>
  <si>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</si>
  <si>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</si>
  <si>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</si>
  <si>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</si>
  <si>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</si>
  <si>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</si>
  <si>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</si>
  <si>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</si>
  <si>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</si>
  <si>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</si>
  <si>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</si>
  <si>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</si>
  <si>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</si>
  <si>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</si>
  <si>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</si>
  <si>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</si>
  <si>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</si>
  <si>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</si>
  <si>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</si>
  <si>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</si>
  <si>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</si>
  <si>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</si>
  <si>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</si>
  <si>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</si>
  <si>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</si>
  <si>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</si>
  <si>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</si>
  <si>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</si>
  <si>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</si>
  <si>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</si>
  <si>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</si>
  <si>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</si>
  <si>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</si>
  <si>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</si>
  <si>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</si>
  <si>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</si>
  <si>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</si>
  <si>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</si>
  <si>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</si>
  <si>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</si>
  <si>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</si>
  <si>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</si>
  <si>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</si>
  <si>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</si>
  <si>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</si>
  <si>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</si>
  <si>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</si>
  <si>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</si>
  <si>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</si>
  <si>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</si>
  <si>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</si>
  <si>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</si>
  <si>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</si>
  <si>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</si>
  <si>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</si>
  <si>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</si>
  <si>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</si>
  <si>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</si>
  <si>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</si>
  <si>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</si>
  <si>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</si>
  <si>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</si>
  <si>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</si>
  <si>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</si>
  <si>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</si>
  <si>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</si>
  <si>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</si>
  <si>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</si>
  <si>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</si>
  <si>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</si>
  <si>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</si>
  <si>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</si>
  <si>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</si>
  <si>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</si>
  <si>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</si>
  <si>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</si>
  <si>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</si>
  <si>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</si>
  <si>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</si>
  <si>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</si>
  <si>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</si>
  <si>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</si>
  <si>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</si>
  <si>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</si>
  <si>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</si>
  <si>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</si>
  <si>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</si>
  <si>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</si>
  <si>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</si>
  <si>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</si>
  <si>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</si>
  <si>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</si>
  <si>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</si>
  <si>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</si>
  <si>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</si>
  <si>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</si>
  <si>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</si>
  <si>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</si>
  <si>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</si>
  <si>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</si>
  <si>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</si>
  <si>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</si>
  <si>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</si>
  <si>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</si>
  <si>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</si>
  <si>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</si>
  <si>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</si>
  <si>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</si>
  <si>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</si>
  <si>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</si>
  <si>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</si>
  <si>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</si>
  <si>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</si>
  <si>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</si>
  <si>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</si>
  <si>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</si>
  <si>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</si>
  <si>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</si>
  <si>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</si>
  <si>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</si>
  <si>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</si>
  <si>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</si>
  <si>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</si>
  <si>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</si>
  <si>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</si>
  <si>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</si>
  <si>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</si>
  <si>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</si>
  <si>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</si>
  <si>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</si>
  <si>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</si>
  <si>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</si>
  <si>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</si>
  <si>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</si>
  <si>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</si>
  <si>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</si>
  <si>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</si>
  <si>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</si>
  <si>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</si>
  <si>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</si>
  <si>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</si>
  <si>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</si>
  <si>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</si>
  <si>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</si>
  <si>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</si>
  <si>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</si>
  <si>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</si>
  <si>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</si>
  <si>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</si>
  <si>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</si>
  <si>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</si>
  <si>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</si>
  <si>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</si>
  <si>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</si>
  <si>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</si>
  <si>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</si>
  <si>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</si>
  <si>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</si>
  <si>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</si>
  <si>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</si>
  <si>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</si>
  <si>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</si>
  <si>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</si>
  <si>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</si>
  <si>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</si>
  <si>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</si>
  <si>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</si>
  <si>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</si>
  <si>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</si>
  <si>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</si>
  <si>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</si>
  <si>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</si>
  <si>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</si>
  <si>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</si>
  <si>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</si>
  <si>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</si>
  <si>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</si>
  <si>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</si>
  <si>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</si>
  <si>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</si>
  <si>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</si>
  <si>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</si>
  <si>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</si>
  <si>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</si>
  <si>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</si>
  <si>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</si>
  <si>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</si>
  <si>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</si>
  <si>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</si>
  <si>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</si>
  <si>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</si>
  <si>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</si>
  <si>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</si>
  <si>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</si>
  <si>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</si>
  <si>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</si>
  <si>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</si>
  <si>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</si>
  <si>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</si>
  <si>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</si>
  <si>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</si>
  <si>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</si>
  <si>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</si>
  <si>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</si>
  <si>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</si>
  <si>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</si>
  <si>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</si>
  <si>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</si>
  <si>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</si>
  <si>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</si>
  <si>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</si>
  <si>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</si>
  <si>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</si>
  <si>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</si>
  <si>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</si>
  <si>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</si>
  <si>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</si>
  <si>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</si>
  <si>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</si>
  <si>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</si>
  <si>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</si>
  <si>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</si>
  <si>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</si>
  <si>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</si>
  <si>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</si>
  <si>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</si>
  <si>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</si>
  <si>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</si>
  <si>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</si>
  <si>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</si>
  <si>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</si>
  <si>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</si>
  <si>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</si>
  <si>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</si>
  <si>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</si>
  <si>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</si>
  <si>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</si>
  <si>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</si>
  <si>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</si>
  <si>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</si>
  <si>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</si>
  <si>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</si>
  <si>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</si>
  <si>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</si>
  <si>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</si>
  <si>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</si>
  <si>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</si>
  <si>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</si>
  <si>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</si>
  <si>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</si>
  <si>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</si>
  <si>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</si>
  <si>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</si>
  <si>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</si>
  <si>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</si>
  <si>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</si>
  <si>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</si>
  <si>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</si>
  <si>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</si>
  <si>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</si>
  <si>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</si>
  <si>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</si>
  <si>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</si>
  <si>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</si>
  <si>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</si>
  <si>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</si>
  <si>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</si>
  <si>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</si>
  <si>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</si>
  <si>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</si>
  <si>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</si>
  <si>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</si>
  <si>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</si>
  <si>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</si>
  <si>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</si>
  <si>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</si>
  <si>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</si>
  <si>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</si>
  <si>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</si>
  <si>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</si>
  <si>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</si>
  <si>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</si>
  <si>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</si>
  <si>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</si>
  <si>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</si>
  <si>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</si>
  <si>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</si>
  <si>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</si>
  <si>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</si>
  <si>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</si>
  <si>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</si>
  <si>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</si>
  <si>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</si>
  <si>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</si>
  <si>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</si>
  <si>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</si>
  <si>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</si>
  <si>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</si>
  <si>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</si>
  <si>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</si>
  <si>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</si>
  <si>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</si>
  <si>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</si>
  <si>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</si>
  <si>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</si>
  <si>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</si>
  <si>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</si>
  <si>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</si>
  <si>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</si>
  <si>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</si>
  <si>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</si>
  <si>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</si>
  <si>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</si>
  <si>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</si>
  <si>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</si>
  <si>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</si>
  <si>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</si>
  <si>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</si>
  <si>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</si>
  <si>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</si>
  <si>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</si>
  <si>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</si>
  <si>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</si>
  <si>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</si>
  <si>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</si>
  <si>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</si>
  <si>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</si>
  <si>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</si>
  <si>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</si>
  <si>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</si>
  <si>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</si>
  <si>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</si>
  <si>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</si>
  <si>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</si>
  <si>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</si>
  <si>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</si>
  <si>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</si>
  <si>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</si>
  <si>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</si>
  <si>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</si>
  <si>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</si>
  <si>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</si>
  <si>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</si>
  <si>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</si>
  <si>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</si>
  <si>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</si>
  <si>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</si>
  <si>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</si>
  <si>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</si>
  <si>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</si>
  <si>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</si>
  <si>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</si>
  <si>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</si>
  <si>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</si>
  <si>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</si>
  <si>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</si>
  <si>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</si>
  <si>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</si>
  <si>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</si>
  <si>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</si>
  <si>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</si>
  <si>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</si>
  <si>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</si>
  <si>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</si>
  <si>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</si>
  <si>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</si>
  <si>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</si>
  <si>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</si>
  <si>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</si>
  <si>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</si>
  <si>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</si>
  <si>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</si>
  <si>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</si>
  <si>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</si>
  <si>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</si>
  <si>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</si>
  <si>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</si>
  <si>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</si>
  <si>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</si>
  <si>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</si>
  <si>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</si>
  <si>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</si>
  <si>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</si>
  <si>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</si>
  <si>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</si>
  <si>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</si>
  <si>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</si>
  <si>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</si>
  <si>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</si>
  <si>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</si>
  <si>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</si>
  <si>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</si>
  <si>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</si>
  <si>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</si>
  <si>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</si>
  <si>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</si>
  <si>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</si>
  <si>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</si>
  <si>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</si>
  <si>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</si>
  <si>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</si>
  <si>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</si>
  <si>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</si>
  <si>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</si>
  <si>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</si>
  <si>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</si>
  <si>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</si>
  <si>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</si>
  <si>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</si>
  <si>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</si>
  <si>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</si>
  <si>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</si>
  <si>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</si>
  <si>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</si>
  <si>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</si>
  <si>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</si>
  <si>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</si>
  <si>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</si>
  <si>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</si>
  <si>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</si>
  <si>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</si>
  <si>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</si>
  <si>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</si>
  <si>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</si>
  <si>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</si>
  <si>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</si>
  <si>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</si>
  <si>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</si>
  <si>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</si>
  <si>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</si>
  <si>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</si>
  <si>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</si>
  <si>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</si>
  <si>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</si>
  <si>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</si>
  <si>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</si>
  <si>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</si>
  <si>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</si>
  <si>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</si>
  <si>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</si>
  <si>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</si>
  <si>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</si>
  <si>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</si>
  <si>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</si>
  <si>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</si>
  <si>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</si>
  <si>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</si>
  <si>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</si>
  <si>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</si>
  <si>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</si>
  <si>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</si>
  <si>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</si>
  <si>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</si>
  <si>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</si>
  <si>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</si>
  <si>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</si>
  <si>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</si>
  <si>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</si>
  <si>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</si>
  <si>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</si>
  <si>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</si>
  <si>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</si>
  <si>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</si>
  <si>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</si>
  <si>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</si>
  <si>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</si>
  <si>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</si>
  <si>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</si>
  <si>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</si>
  <si>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</si>
  <si>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</si>
  <si>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</si>
  <si>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</si>
  <si>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</si>
  <si>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</si>
  <si>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</si>
  <si>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</si>
  <si>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</si>
  <si>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</si>
  <si>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</si>
  <si>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</si>
  <si>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</si>
  <si>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</si>
  <si>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</si>
  <si>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</si>
  <si>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</si>
  <si>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</si>
  <si>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</si>
  <si>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</si>
  <si>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</si>
  <si>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</si>
  <si>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</si>
  <si>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</si>
  <si>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</si>
  <si>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</si>
  <si>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</si>
  <si>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</si>
  <si>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</si>
  <si>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</si>
  <si>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</si>
  <si>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</si>
  <si>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</si>
  <si>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</si>
  <si>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</si>
  <si>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</si>
  <si>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</si>
  <si>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</si>
  <si>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</si>
  <si>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</si>
  <si>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</si>
  <si>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</si>
  <si>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</si>
  <si>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</si>
  <si>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</si>
  <si>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</si>
  <si>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</si>
  <si>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</si>
  <si>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</si>
  <si>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</si>
  <si>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</si>
  <si>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</si>
  <si>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</si>
  <si>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</si>
  <si>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</si>
  <si>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</si>
  <si>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</si>
  <si>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</si>
  <si>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</si>
  <si>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</si>
  <si>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</si>
  <si>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</si>
  <si>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</si>
  <si>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</si>
  <si>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</si>
  <si>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</si>
  <si>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</si>
  <si>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</si>
  <si>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</si>
  <si>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</si>
  <si>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</si>
  <si>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</si>
  <si>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</si>
  <si>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</si>
  <si>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</si>
  <si>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</si>
  <si>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</si>
  <si>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</si>
  <si>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</si>
  <si>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</si>
  <si>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</si>
  <si>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</si>
  <si>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</si>
  <si>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</si>
  <si>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</si>
  <si>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</si>
  <si>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</si>
  <si>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</si>
  <si>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</si>
  <si>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</si>
  <si>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</si>
  <si>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</si>
  <si>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</si>
  <si>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</si>
  <si>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</si>
  <si>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</si>
  <si>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</si>
  <si>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</si>
  <si>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</si>
  <si>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</si>
  <si>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</si>
  <si>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</si>
  <si>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</si>
  <si>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</si>
  <si>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</si>
  <si>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</si>
  <si>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</si>
  <si>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</si>
  <si>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</si>
  <si>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</si>
  <si>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</si>
  <si>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</si>
  <si>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</si>
  <si>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</si>
  <si>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</si>
  <si>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</si>
  <si>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</si>
  <si>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</si>
  <si>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</si>
  <si>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</si>
  <si>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</si>
  <si>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</si>
  <si>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</si>
  <si>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</si>
  <si>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</si>
  <si>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</si>
  <si>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</si>
  <si>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</si>
  <si>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</si>
  <si>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</si>
  <si>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</si>
  <si>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</si>
  <si>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</si>
  <si>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</si>
  <si>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</si>
  <si>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</si>
  <si>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</si>
  <si>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</si>
  <si>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</si>
  <si>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</si>
  <si>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</si>
  <si>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</si>
  <si>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</si>
  <si>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</si>
  <si>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</si>
  <si>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</si>
  <si>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</si>
  <si>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</si>
  <si>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</si>
  <si>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</si>
  <si>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</si>
  <si>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</si>
  <si>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</si>
  <si>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</si>
  <si>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</si>
  <si>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</si>
  <si>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</si>
  <si>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</si>
  <si>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</si>
  <si>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</si>
  <si>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</si>
  <si>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</si>
  <si>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</si>
  <si>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</si>
  <si>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</si>
  <si>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</si>
  <si>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</si>
  <si>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</si>
  <si>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</si>
  <si>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</si>
  <si>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</si>
  <si>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</si>
  <si>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</si>
  <si>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</si>
  <si>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</si>
  <si>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</si>
  <si>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</si>
  <si>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</si>
  <si>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</si>
  <si>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</si>
  <si>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</si>
  <si>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</si>
  <si>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</si>
  <si>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</si>
  <si>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</si>
  <si>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</si>
  <si>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</si>
  <si>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</si>
  <si>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</si>
  <si>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</si>
  <si>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</si>
  <si>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</si>
  <si>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</si>
  <si>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</si>
  <si>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</si>
  <si>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</si>
  <si>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</si>
  <si>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</si>
  <si>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</si>
  <si>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</si>
  <si>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</si>
  <si>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</si>
  <si>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</si>
  <si>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</si>
  <si>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</si>
  <si>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</si>
  <si>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</si>
  <si>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</si>
  <si>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</si>
  <si>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</si>
  <si>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</si>
  <si>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</si>
  <si>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</si>
  <si>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</si>
  <si>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</si>
  <si>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</si>
  <si>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</si>
  <si>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</si>
  <si>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</si>
  <si>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</si>
  <si>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</si>
  <si>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</si>
  <si>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</si>
  <si>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</si>
  <si>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</si>
  <si>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</si>
  <si>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</si>
  <si>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</si>
  <si>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</si>
  <si>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</si>
  <si>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</si>
  <si>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</si>
  <si>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</si>
  <si>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</si>
  <si>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</si>
  <si>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</si>
  <si>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</si>
  <si>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</si>
  <si>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</si>
  <si>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</si>
  <si>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</si>
  <si>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</si>
  <si>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</si>
  <si>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</si>
  <si>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</si>
  <si>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</si>
  <si>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</si>
  <si>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</si>
  <si>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</si>
  <si>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</si>
  <si>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</si>
  <si>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</si>
  <si>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</si>
  <si>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</si>
  <si>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</si>
  <si>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</si>
  <si>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</si>
  <si>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</si>
  <si>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</si>
  <si>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</si>
  <si>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</si>
  <si>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</si>
  <si>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</si>
  <si>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</si>
  <si>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</si>
  <si>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</si>
  <si>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</si>
  <si>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</si>
  <si>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</si>
  <si>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</si>
  <si>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</si>
  <si>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</si>
  <si>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</si>
  <si>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</si>
  <si>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</si>
  <si>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</si>
  <si>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</si>
  <si>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</si>
  <si>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</si>
  <si>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</si>
  <si>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</si>
  <si>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</si>
  <si>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</si>
  <si>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</si>
  <si>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</si>
  <si>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</si>
  <si>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</si>
  <si>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</si>
  <si>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</si>
  <si>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</si>
  <si>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</si>
  <si>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</si>
  <si>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</si>
  <si>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</si>
  <si>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</si>
  <si>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</si>
  <si>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</si>
  <si>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</si>
  <si>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</si>
  <si>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</si>
  <si>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</si>
  <si>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</si>
  <si>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</si>
  <si>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</si>
  <si>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</si>
  <si>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</si>
  <si>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</si>
  <si>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</si>
  <si>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</si>
  <si>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</si>
  <si>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</si>
  <si>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</si>
  <si>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</si>
  <si>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</si>
  <si>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</si>
  <si>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</si>
  <si>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</si>
  <si>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</si>
  <si>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</si>
  <si>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</si>
  <si>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</si>
  <si>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</si>
  <si>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</si>
  <si>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</si>
  <si>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</si>
  <si>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</si>
  <si>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</si>
  <si>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</si>
  <si>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</si>
  <si>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</si>
  <si>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</si>
  <si>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</si>
  <si>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</si>
  <si>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</si>
  <si>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</si>
  <si>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</si>
  <si>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</si>
  <si>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</si>
  <si>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</si>
  <si>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</si>
  <si>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</si>
  <si>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</si>
  <si>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</si>
  <si>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</si>
  <si>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</si>
  <si>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</si>
  <si>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</si>
  <si>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</si>
  <si>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</si>
  <si>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</si>
  <si>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</si>
  <si>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</si>
  <si>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</si>
  <si>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</si>
  <si>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</si>
  <si>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</si>
  <si>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</si>
  <si>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</si>
  <si>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</si>
  <si>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</si>
  <si>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</si>
  <si>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</si>
  <si>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</si>
  <si>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</si>
  <si>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</si>
  <si>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</si>
  <si>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</si>
  <si>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</si>
  <si>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</si>
  <si>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</si>
  <si>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</si>
  <si>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</si>
  <si>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</si>
  <si>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</si>
  <si>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</si>
  <si>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</si>
  <si>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</si>
  <si>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</si>
  <si>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</si>
  <si>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</si>
  <si>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</si>
  <si>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</si>
  <si>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</si>
  <si>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</si>
  <si>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</si>
  <si>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</si>
  <si>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</si>
  <si>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</si>
  <si>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</si>
  <si>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</si>
  <si>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</si>
  <si>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</si>
  <si>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</si>
  <si>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</si>
  <si>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</si>
  <si>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</si>
  <si>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</si>
  <si>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</si>
  <si>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</si>
  <si>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</si>
  <si>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</si>
  <si>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</si>
  <si>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</si>
  <si>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</si>
  <si>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</si>
  <si>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</si>
  <si>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</si>
  <si>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</si>
  <si>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</si>
  <si>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</si>
  <si>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</si>
  <si>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</si>
  <si>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</si>
  <si>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</si>
  <si>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</si>
  <si>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</si>
  <si>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</si>
  <si>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</si>
  <si>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</si>
  <si>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</si>
  <si>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</si>
  <si>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</si>
  <si>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</si>
  <si>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</si>
  <si>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</si>
  <si>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</si>
  <si>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</si>
  <si>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</si>
  <si>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</si>
  <si>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</si>
  <si>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</si>
  <si>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</si>
  <si>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</si>
  <si>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</si>
  <si>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</si>
  <si>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</si>
  <si>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</si>
  <si>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</si>
  <si>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</si>
  <si>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</si>
  <si>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</si>
  <si>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</si>
  <si>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</si>
  <si>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</si>
  <si>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</si>
  <si>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</si>
  <si>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</si>
  <si>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</si>
  <si>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</si>
  <si>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</si>
  <si>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</si>
  <si>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</si>
  <si>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</si>
  <si>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</si>
  <si>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</si>
  <si>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</si>
  <si>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</si>
  <si>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</si>
  <si>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</si>
  <si>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</si>
  <si>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</si>
  <si>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</si>
  <si>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</si>
  <si>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</si>
  <si>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</si>
  <si>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</si>
  <si>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</si>
  <si>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</si>
  <si>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</si>
  <si>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</si>
  <si>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</si>
  <si>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</si>
  <si>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</si>
  <si>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</si>
  <si>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</si>
  <si>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</si>
  <si>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</si>
  <si>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</si>
  <si>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</si>
  <si>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</si>
  <si>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</si>
  <si>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</si>
  <si>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</si>
  <si>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</si>
  <si>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</si>
  <si>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</si>
  <si>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</si>
  <si>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</si>
  <si>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</si>
  <si>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</si>
  <si>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</si>
  <si>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</si>
  <si>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</si>
  <si>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</si>
  <si>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</si>
  <si>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</si>
  <si>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</si>
  <si>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</si>
  <si>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</si>
  <si>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</si>
  <si>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</si>
  <si>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</si>
  <si>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</si>
  <si>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</si>
  <si>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</si>
  <si>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</si>
  <si>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</si>
  <si>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</si>
  <si>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</si>
  <si>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</si>
  <si>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</si>
  <si>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</si>
  <si>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</si>
  <si>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</si>
  <si>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</si>
  <si>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</si>
  <si>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</si>
  <si>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</si>
  <si>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</si>
  <si>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</si>
  <si>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</si>
  <si>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</si>
  <si>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</si>
  <si>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</si>
  <si>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</si>
  <si>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</si>
  <si>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</si>
  <si>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</si>
  <si>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</si>
  <si>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</si>
  <si>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</si>
  <si>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</si>
  <si>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</si>
  <si>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</si>
  <si>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</si>
  <si>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</si>
  <si>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</si>
  <si>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</si>
  <si>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</si>
  <si>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</si>
  <si>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</si>
  <si>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</si>
  <si>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</si>
  <si>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</si>
  <si>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</si>
  <si>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</si>
  <si>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</si>
  <si>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</si>
  <si>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</si>
  <si>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</si>
  <si>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</si>
  <si>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</si>
  <si>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</si>
  <si>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</si>
  <si>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</si>
  <si>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</si>
  <si>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</si>
  <si>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</si>
  <si>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</si>
  <si>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</si>
  <si>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</si>
  <si>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</si>
  <si>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</si>
  <si>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</si>
  <si>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</si>
  <si>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</si>
  <si>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</si>
  <si>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</si>
  <si>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</si>
  <si>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</si>
  <si>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</si>
  <si>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</si>
  <si>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</si>
  <si>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</si>
  <si>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</si>
  <si>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</si>
  <si>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</si>
  <si>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</si>
  <si>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</si>
  <si>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</si>
  <si>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</si>
  <si>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</si>
  <si>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</si>
  <si>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</si>
  <si>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</si>
  <si>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</si>
  <si>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</si>
  <si>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</si>
  <si>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</si>
  <si>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</si>
  <si>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</si>
  <si>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</si>
  <si>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</si>
  <si>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</si>
  <si>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</si>
  <si>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</si>
  <si>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</si>
  <si>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</si>
  <si>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</si>
  <si>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</si>
  <si>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</si>
  <si>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</si>
  <si>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</si>
  <si>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</si>
  <si>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</si>
  <si>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</si>
  <si>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</si>
  <si>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</si>
  <si>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</si>
  <si>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</si>
  <si>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</si>
  <si>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</si>
  <si>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</si>
  <si>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</si>
  <si>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</si>
  <si>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</si>
  <si>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</si>
  <si>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</si>
  <si>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</si>
  <si>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</si>
  <si>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</si>
  <si>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</si>
  <si>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</si>
  <si>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</si>
  <si>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</si>
  <si>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</si>
  <si>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</si>
  <si>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</si>
  <si>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</si>
  <si>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</si>
  <si>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</si>
  <si>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</si>
  <si>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</si>
  <si>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</si>
  <si>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</si>
  <si>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</si>
  <si>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</si>
  <si>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</si>
  <si>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</si>
  <si>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</si>
  <si>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</si>
  <si>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</si>
  <si>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</si>
  <si>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</si>
  <si>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</si>
  <si>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</si>
  <si>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</si>
  <si>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</si>
  <si>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</si>
  <si>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</si>
  <si>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</si>
  <si>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</si>
  <si>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</si>
  <si>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</si>
  <si>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</si>
  <si>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</si>
  <si>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</si>
  <si>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</si>
  <si>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</si>
  <si>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</si>
  <si>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</si>
  <si>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</si>
  <si>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</si>
  <si>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</si>
  <si>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</si>
  <si>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</si>
  <si>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</si>
  <si>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</si>
  <si>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</si>
  <si>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</si>
  <si>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</si>
  <si>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</si>
  <si>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</si>
  <si>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</si>
  <si>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</si>
  <si>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</si>
  <si>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</si>
  <si>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</si>
  <si>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</si>
  <si>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</si>
  <si>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</si>
  <si>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</si>
  <si>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</si>
  <si>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</si>
  <si>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</si>
  <si>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</si>
  <si>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</si>
  <si>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</si>
  <si>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</si>
  <si>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</si>
  <si>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</si>
  <si>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</si>
  <si>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</si>
  <si>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</si>
  <si>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</si>
  <si>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</si>
  <si>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</si>
  <si>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</si>
  <si>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</si>
  <si>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</si>
  <si>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</si>
  <si>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</si>
  <si>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</si>
  <si>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</si>
  <si>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</si>
  <si>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</si>
  <si>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</si>
  <si>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</si>
  <si>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</si>
  <si>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</si>
  <si>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</si>
  <si>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</si>
  <si>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</si>
  <si>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</si>
  <si>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</si>
  <si>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</si>
  <si>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</si>
  <si>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</si>
  <si>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</si>
  <si>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</si>
  <si>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</si>
  <si>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</si>
  <si>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</si>
  <si>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</si>
  <si>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</si>
  <si>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</si>
  <si>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</si>
  <si>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</si>
  <si>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</si>
  <si>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</si>
  <si>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</si>
  <si>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</si>
  <si>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</si>
  <si>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</si>
  <si>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</si>
  <si>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</si>
  <si>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</si>
  <si>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</si>
  <si>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</si>
  <si>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</si>
  <si>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</si>
  <si>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</si>
  <si>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</si>
  <si>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</si>
  <si>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</si>
  <si>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</si>
  <si>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</si>
  <si>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</si>
  <si>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</si>
  <si>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</si>
  <si>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</si>
  <si>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</si>
  <si>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</si>
  <si>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</si>
  <si>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</si>
  <si>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</si>
  <si>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</si>
  <si>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</si>
  <si>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</si>
  <si>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</si>
  <si>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</si>
  <si>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</si>
  <si>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</si>
  <si>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</si>
  <si>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</si>
  <si>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</si>
  <si>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</si>
  <si>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</si>
  <si>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</si>
  <si>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</si>
  <si>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</si>
  <si>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</si>
  <si>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</si>
  <si>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</si>
  <si>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</si>
  <si>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</si>
  <si>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</si>
  <si>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</si>
  <si>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</si>
  <si>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</si>
  <si>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</si>
  <si>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</si>
  <si>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</si>
  <si>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</si>
  <si>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</si>
  <si>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</si>
  <si>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</si>
  <si>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</si>
  <si>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</si>
  <si>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</si>
  <si>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</si>
  <si>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</si>
  <si>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</si>
  <si>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</si>
  <si>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</si>
  <si>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</si>
  <si>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</si>
  <si>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</si>
  <si>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</si>
  <si>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</si>
  <si>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</si>
  <si>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</si>
  <si>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</si>
  <si>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</si>
  <si>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</si>
  <si>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</si>
  <si>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</si>
  <si>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</si>
  <si>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</si>
  <si>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</si>
  <si>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</si>
  <si>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</si>
  <si>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</si>
  <si>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</si>
  <si>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</si>
  <si>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</si>
  <si>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</si>
  <si>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</si>
  <si>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</si>
  <si>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</si>
  <si>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</si>
  <si>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</si>
  <si>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</si>
  <si>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</si>
  <si>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</si>
  <si>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</si>
  <si>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</si>
  <si>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</si>
  <si>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</si>
  <si>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</si>
  <si>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</si>
  <si>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</si>
  <si>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</si>
  <si>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</si>
  <si>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</si>
  <si>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</si>
  <si>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</si>
  <si>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</si>
  <si>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</si>
  <si>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</si>
  <si>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</si>
  <si>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</si>
  <si>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</si>
  <si>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</si>
  <si>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</si>
  <si>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</si>
  <si>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</si>
  <si>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</si>
  <si>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</si>
  <si>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</si>
  <si>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</si>
  <si>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</si>
  <si>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</si>
  <si>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</si>
  <si>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</si>
  <si>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</si>
  <si>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</si>
  <si>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</si>
  <si>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</si>
  <si>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</si>
  <si>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</si>
  <si>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</si>
  <si>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</si>
  <si>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</si>
  <si>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</si>
  <si>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</si>
  <si>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</si>
  <si>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</si>
  <si>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</si>
  <si>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</si>
  <si>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</si>
  <si>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</si>
  <si>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</si>
  <si>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</si>
  <si>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</si>
  <si>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</si>
  <si>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</si>
  <si>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</si>
  <si>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</si>
  <si>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</si>
  <si>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</si>
  <si>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</si>
  <si>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</si>
  <si>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</si>
  <si>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</si>
  <si>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</si>
  <si>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</si>
  <si>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</si>
  <si>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</si>
  <si>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</si>
  <si>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</si>
  <si>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</si>
  <si>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</si>
  <si>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</si>
  <si>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</si>
  <si>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</si>
  <si>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</si>
  <si>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</si>
  <si>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</si>
  <si>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</si>
  <si>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</si>
  <si>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</si>
  <si>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</si>
  <si>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</si>
  <si>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</si>
  <si>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</si>
  <si>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</si>
  <si>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</si>
  <si>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</si>
  <si>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</si>
  <si>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</si>
  <si>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</si>
  <si>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</si>
  <si>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</si>
  <si>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</si>
  <si>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</si>
  <si>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</si>
  <si>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</si>
  <si>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</si>
  <si>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</si>
  <si>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</si>
  <si>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</si>
  <si>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</si>
  <si>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</si>
  <si>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</si>
  <si>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</si>
  <si>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</si>
  <si>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</si>
  <si>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</si>
  <si>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</si>
  <si>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</si>
  <si>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</si>
  <si>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</si>
  <si>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</si>
  <si>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</si>
  <si>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</si>
  <si>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</si>
  <si>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</si>
  <si>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</si>
  <si>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</si>
  <si>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</si>
  <si>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</si>
  <si>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</si>
  <si>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</si>
  <si>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</si>
  <si>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</si>
  <si>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</si>
  <si>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</si>
  <si>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</si>
  <si>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</si>
  <si>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</si>
  <si>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</si>
  <si>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</si>
  <si>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</si>
  <si>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</si>
  <si>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</si>
  <si>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</si>
  <si>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</si>
  <si>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</si>
  <si>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</si>
  <si>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</si>
  <si>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</si>
  <si>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</si>
  <si>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</si>
  <si>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</si>
  <si>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</si>
  <si>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</si>
  <si>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</si>
  <si>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</si>
  <si>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</si>
  <si>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</si>
  <si>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</si>
  <si>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</si>
  <si>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</si>
  <si>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</si>
  <si>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</si>
  <si>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</si>
  <si>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</si>
  <si>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</si>
  <si>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</si>
  <si>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</si>
  <si>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</si>
  <si>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</si>
  <si>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</si>
  <si>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</si>
  <si>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</si>
  <si>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</si>
  <si>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</si>
  <si>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</si>
  <si>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</si>
  <si>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</si>
  <si>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</si>
  <si>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</si>
  <si>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</si>
  <si>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</si>
  <si>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</si>
  <si>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</si>
  <si>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</si>
  <si>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</si>
  <si>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</si>
  <si>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</si>
  <si>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</si>
  <si>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</si>
  <si>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</si>
  <si>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</si>
  <si>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</si>
  <si>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</si>
  <si>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</si>
  <si>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</si>
  <si>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</si>
  <si>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</si>
  <si>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</si>
  <si>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</si>
  <si>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</si>
  <si>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</si>
  <si>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</si>
  <si>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</si>
  <si>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</si>
  <si>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</si>
  <si>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</si>
  <si>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</si>
  <si>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</si>
  <si>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</si>
  <si>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</si>
  <si>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</si>
  <si>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</si>
  <si>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</si>
  <si>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</si>
  <si>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</si>
  <si>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</si>
  <si>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</si>
  <si>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</si>
  <si>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</si>
  <si>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</si>
  <si>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</si>
  <si>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</si>
  <si>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</si>
  <si>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</si>
  <si>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</si>
  <si>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</si>
  <si>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</si>
  <si>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</si>
  <si>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</si>
  <si>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</si>
  <si>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</si>
  <si>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</si>
  <si>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</si>
  <si>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</si>
  <si>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</si>
  <si>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</si>
  <si>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</si>
  <si>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</si>
  <si>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</si>
  <si>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</si>
  <si>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</si>
  <si>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</si>
  <si>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</si>
  <si>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</si>
  <si>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</si>
  <si>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</si>
  <si>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</si>
  <si>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</si>
  <si>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</si>
  <si>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</si>
  <si>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</si>
  <si>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</si>
  <si>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</si>
  <si>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</si>
  <si>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</si>
  <si>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</si>
  <si>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</si>
  <si>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</si>
  <si>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</si>
  <si>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</si>
  <si>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</si>
  <si>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</si>
  <si>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</si>
  <si>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</si>
  <si>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</si>
  <si>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</si>
  <si>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</si>
  <si>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</si>
  <si>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</si>
  <si>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</si>
  <si>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</si>
  <si>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</si>
  <si>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</si>
  <si>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</si>
  <si>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</si>
  <si>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</si>
  <si>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</si>
  <si>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</si>
  <si>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</si>
  <si>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</si>
  <si>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</si>
  <si>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</si>
  <si>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</si>
  <si>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</si>
  <si>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</si>
  <si>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</si>
  <si>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</si>
  <si>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</si>
  <si>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</si>
  <si>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</si>
  <si>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</si>
  <si>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</si>
  <si>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</si>
  <si>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</si>
  <si>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</si>
  <si>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</si>
  <si>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</si>
  <si>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</si>
  <si>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</si>
  <si>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</si>
  <si>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</si>
  <si>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</si>
  <si>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</si>
  <si>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</si>
  <si>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</si>
  <si>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</si>
  <si>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</si>
  <si>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</si>
  <si>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</si>
  <si>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</si>
  <si>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</si>
  <si>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</si>
  <si>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</si>
  <si>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</si>
  <si>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</si>
  <si>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</si>
  <si>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</si>
  <si>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</si>
  <si>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</si>
  <si>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</si>
  <si>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</si>
  <si>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</si>
  <si>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</si>
  <si>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</si>
  <si>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</si>
  <si>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</si>
  <si>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</si>
  <si>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</si>
  <si>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</si>
  <si>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</si>
  <si>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</si>
  <si>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</si>
  <si>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</si>
  <si>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</si>
  <si>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</si>
  <si>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</si>
  <si>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</si>
  <si>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</si>
  <si>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</si>
  <si>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</si>
  <si>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</si>
  <si>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</si>
  <si>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</si>
  <si>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</si>
  <si>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</si>
  <si>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</si>
  <si>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</si>
  <si>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</si>
  <si>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</si>
  <si>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</si>
  <si>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</si>
  <si>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</si>
  <si>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</si>
  <si>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</si>
  <si>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</si>
  <si>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</si>
  <si>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</si>
  <si>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</si>
  <si>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</si>
  <si>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</si>
  <si>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</si>
  <si>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</si>
  <si>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</si>
  <si>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</si>
  <si>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</si>
  <si>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</si>
  <si>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</si>
  <si>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</si>
  <si>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</si>
  <si>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</si>
  <si>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</si>
  <si>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</si>
  <si>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</si>
  <si>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</si>
  <si>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</si>
  <si>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</si>
  <si>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</si>
  <si>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</si>
  <si>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</si>
  <si>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</si>
  <si>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</si>
  <si>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</si>
  <si>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</si>
  <si>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</si>
  <si>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</si>
  <si>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</si>
  <si>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</si>
  <si>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</si>
  <si>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</si>
  <si>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</si>
  <si>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</si>
  <si>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</si>
  <si>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</si>
  <si>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</si>
  <si>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</si>
  <si>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</si>
  <si>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</si>
  <si>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</si>
  <si>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</si>
  <si>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</si>
  <si>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</si>
  <si>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</si>
  <si>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</si>
  <si>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</si>
  <si>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</si>
  <si>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</si>
  <si>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</si>
  <si>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</si>
  <si>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</si>
  <si>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</si>
  <si>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</si>
  <si>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</si>
  <si>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</si>
  <si>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</si>
  <si>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</si>
  <si>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</si>
  <si>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</si>
  <si>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</si>
  <si>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</si>
  <si>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</si>
  <si>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</si>
  <si>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</si>
  <si>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</si>
  <si>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</si>
  <si>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</si>
  <si>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</si>
  <si>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</si>
  <si>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</si>
  <si>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</si>
  <si>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</si>
  <si>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</si>
  <si>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</si>
  <si>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</si>
  <si>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</si>
  <si>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</si>
  <si>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</si>
  <si>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</si>
  <si>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</si>
  <si>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</si>
  <si>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</si>
  <si>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</si>
  <si>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</si>
  <si>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</si>
  <si>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</si>
  <si>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</si>
  <si>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</si>
  <si>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</si>
  <si>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</si>
  <si>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</si>
  <si>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</si>
  <si>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</si>
  <si>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</si>
  <si>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</si>
  <si>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</si>
  <si>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</si>
  <si>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</si>
  <si>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</si>
  <si>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</si>
  <si>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</si>
  <si>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</si>
  <si>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</si>
  <si>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</si>
  <si>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</si>
  <si>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</si>
  <si>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</si>
  <si>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</si>
  <si>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</si>
  <si>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</si>
  <si>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</si>
  <si>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</si>
  <si>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</si>
  <si>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</si>
  <si>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</si>
  <si>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</si>
  <si>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</si>
  <si>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</si>
  <si>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</si>
  <si>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</si>
  <si>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</si>
  <si>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</si>
  <si>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</si>
  <si>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</si>
  <si>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</si>
  <si>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</si>
  <si>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</si>
  <si>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</si>
  <si>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</si>
  <si>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</si>
  <si>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</si>
  <si>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</si>
  <si>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</si>
  <si>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</si>
  <si>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</si>
  <si>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</si>
  <si>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</si>
  <si>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</si>
  <si>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</si>
  <si>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</si>
  <si>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</si>
  <si>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</si>
  <si>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</si>
  <si>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</si>
  <si>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</si>
  <si>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</si>
  <si>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</si>
  <si>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</si>
  <si>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</si>
  <si>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</si>
  <si>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</si>
  <si>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</si>
  <si>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</si>
  <si>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</si>
  <si>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</si>
  <si>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</si>
  <si>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</si>
  <si>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</si>
  <si>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</si>
  <si>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</si>
  <si>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</si>
  <si>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</si>
  <si>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</si>
  <si>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</si>
  <si>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</si>
  <si>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</si>
  <si>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</si>
  <si>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</si>
  <si>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</si>
  <si>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</si>
  <si>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</si>
  <si>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</si>
  <si>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</si>
  <si>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</si>
  <si>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</si>
  <si>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</si>
  <si>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</si>
  <si>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</si>
  <si>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</si>
  <si>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</si>
  <si>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</si>
  <si>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</si>
  <si>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</si>
  <si>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</si>
  <si>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</si>
  <si>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</si>
  <si>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</si>
  <si>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</si>
  <si>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</si>
  <si>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</si>
  <si>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</si>
  <si>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</si>
  <si>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</si>
  <si>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</si>
  <si>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</si>
  <si>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</si>
  <si>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</si>
  <si>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</si>
  <si>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</si>
  <si>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</si>
  <si>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</si>
  <si>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</si>
  <si>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</si>
  <si>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</si>
  <si>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</si>
  <si>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</si>
  <si>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</si>
  <si>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</si>
  <si>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</si>
  <si>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</si>
  <si>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</si>
  <si>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</si>
  <si>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</si>
  <si>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</si>
  <si>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</si>
  <si>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</si>
  <si>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</si>
  <si>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</si>
  <si>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</si>
  <si>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</si>
  <si>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</si>
  <si>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</si>
  <si>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</si>
  <si>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</si>
  <si>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</si>
  <si>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</si>
  <si>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</si>
  <si>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</si>
  <si>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</si>
  <si>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</si>
  <si>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</si>
  <si>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</si>
  <si>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</si>
  <si>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</si>
  <si>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</si>
  <si>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</si>
  <si>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</si>
  <si>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</si>
  <si>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</si>
  <si>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</si>
  <si>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</si>
  <si>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</si>
  <si>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</si>
  <si>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</si>
  <si>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</si>
  <si>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</si>
  <si>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</si>
  <si>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</si>
  <si>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</si>
  <si>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</si>
  <si>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</si>
  <si>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</si>
  <si>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</si>
  <si>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</si>
  <si>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</si>
  <si>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</si>
  <si>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</si>
  <si>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</si>
  <si>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</si>
  <si>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</si>
  <si>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</si>
  <si>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</si>
  <si>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</si>
  <si>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</si>
  <si>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</si>
  <si>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</si>
  <si>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</si>
  <si>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</si>
  <si>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</si>
  <si>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</si>
  <si>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</si>
  <si>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</si>
  <si>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</si>
  <si>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</si>
  <si>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</si>
  <si>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</si>
  <si>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</si>
  <si>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</si>
  <si>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</si>
  <si>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</si>
  <si>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</si>
  <si>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</si>
  <si>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</si>
  <si>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</si>
  <si>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</si>
  <si>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</si>
  <si>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</si>
  <si>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</si>
  <si>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</si>
  <si>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</si>
  <si>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</si>
  <si>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</si>
  <si>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</si>
  <si>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</si>
  <si>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</si>
  <si>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</si>
  <si>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</si>
  <si>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</si>
  <si>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</si>
  <si>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</si>
  <si>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</si>
  <si>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</si>
  <si>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</si>
  <si>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</si>
  <si>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</si>
  <si>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</si>
  <si>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</si>
  <si>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</si>
  <si>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</si>
  <si>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</si>
  <si>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</si>
  <si>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</si>
  <si>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</si>
  <si>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</si>
  <si>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</si>
  <si>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</si>
  <si>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</si>
  <si>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</si>
  <si>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</si>
  <si>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</si>
  <si>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</si>
  <si>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</si>
  <si>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</si>
  <si>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</si>
  <si>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</si>
  <si>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</si>
  <si>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</si>
  <si>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</si>
  <si>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</si>
  <si>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</si>
  <si>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</si>
  <si>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</si>
  <si>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</si>
  <si>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</si>
  <si>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</si>
  <si>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</si>
  <si>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</si>
  <si>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</si>
  <si>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</si>
  <si>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</si>
  <si>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</si>
  <si>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</si>
  <si>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</si>
  <si>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</si>
  <si>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</si>
  <si>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</si>
  <si>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</si>
  <si>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</si>
  <si>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</si>
  <si>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</si>
  <si>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</si>
  <si>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</si>
  <si>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</si>
  <si>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</si>
  <si>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</si>
  <si>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</si>
  <si>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</si>
  <si>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</si>
  <si>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</si>
  <si>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</si>
  <si>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</si>
  <si>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</si>
  <si>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</si>
  <si>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</si>
  <si>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</si>
  <si>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</si>
  <si>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</si>
  <si>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</si>
  <si>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</si>
  <si>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</si>
  <si>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</si>
  <si>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</si>
  <si>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</si>
  <si>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</si>
  <si>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</si>
  <si>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</si>
  <si>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</si>
  <si>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</si>
  <si>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</si>
  <si>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</si>
  <si>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</si>
  <si>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</si>
  <si>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</si>
  <si>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</si>
  <si>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</si>
  <si>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</si>
  <si>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</si>
  <si>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</si>
  <si>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</si>
  <si>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</si>
  <si>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</si>
  <si>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</si>
  <si>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</si>
  <si>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</si>
  <si>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</si>
  <si>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</si>
  <si>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</si>
  <si>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</si>
  <si>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</si>
  <si>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</si>
  <si>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</si>
  <si>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</si>
  <si>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</si>
  <si>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</si>
  <si>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</si>
  <si>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</si>
  <si>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</si>
  <si>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</si>
  <si>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</si>
  <si>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</si>
  <si>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</si>
  <si>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</si>
  <si>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</si>
  <si>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</si>
  <si>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</si>
  <si>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</si>
  <si>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</si>
  <si>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</si>
  <si>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</si>
  <si>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</si>
  <si>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</si>
  <si>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</si>
  <si>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</si>
  <si>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</si>
  <si>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</si>
  <si>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</si>
  <si>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</si>
  <si>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</si>
  <si>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</si>
  <si>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</si>
  <si>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</si>
  <si>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</si>
  <si>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</si>
  <si>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</si>
  <si>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</si>
  <si>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</si>
  <si>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</si>
  <si>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</si>
  <si>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</si>
  <si>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</si>
  <si>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</si>
  <si>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</si>
  <si>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</si>
  <si>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</si>
  <si>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</si>
  <si>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</si>
  <si>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</si>
  <si>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</si>
  <si>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</si>
  <si>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</si>
  <si>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</si>
  <si>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</si>
  <si>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</si>
  <si>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</si>
  <si>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</si>
  <si>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</si>
  <si>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</si>
  <si>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</si>
  <si>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</si>
  <si>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</si>
  <si>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</si>
  <si>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</si>
  <si>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</si>
  <si>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</si>
  <si>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</si>
  <si>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</si>
  <si>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</si>
  <si>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</si>
  <si>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</si>
  <si>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</si>
  <si>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</si>
  <si>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</si>
  <si>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</si>
  <si>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</si>
  <si>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</si>
  <si>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</si>
  <si>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</si>
  <si>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</si>
  <si>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</si>
  <si>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</si>
  <si>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</si>
  <si>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</si>
  <si>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</si>
  <si>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</si>
  <si>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</si>
  <si>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</si>
  <si>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</si>
  <si>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</si>
  <si>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</si>
  <si>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</si>
  <si>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</si>
  <si>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</si>
  <si>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</si>
  <si>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</si>
  <si>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</si>
  <si>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</si>
  <si>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</si>
  <si>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</si>
  <si>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</si>
  <si>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</si>
  <si>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</si>
  <si>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</si>
  <si>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</si>
  <si>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</si>
  <si>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</si>
  <si>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</si>
  <si>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</si>
  <si>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</si>
  <si>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</si>
  <si>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</si>
  <si>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</si>
  <si>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</si>
  <si>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</si>
  <si>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</si>
  <si>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</si>
  <si>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</si>
  <si>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</si>
  <si>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</si>
  <si>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</si>
  <si>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</si>
  <si>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</si>
  <si>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</si>
  <si>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</si>
  <si>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</si>
  <si>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</si>
  <si>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</si>
  <si>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</si>
  <si>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</si>
  <si>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</si>
  <si>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</si>
  <si>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</si>
  <si>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</si>
  <si>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</si>
  <si>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</si>
  <si>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</si>
  <si>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</si>
  <si>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</si>
  <si>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</si>
  <si>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</si>
  <si>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</si>
  <si>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</si>
  <si>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</si>
  <si>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</si>
  <si>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</si>
  <si>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</si>
  <si>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</si>
  <si>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</si>
  <si>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</si>
  <si>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</si>
  <si>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</si>
  <si>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</si>
  <si>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</si>
  <si>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</si>
  <si>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</si>
  <si>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</si>
  <si>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</si>
  <si>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</si>
  <si>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</si>
  <si>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</si>
  <si>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</si>
  <si>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</si>
  <si>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</si>
  <si>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</si>
  <si>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</si>
  <si>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</si>
  <si>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</si>
  <si>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</si>
  <si>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</si>
  <si>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</si>
  <si>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</si>
  <si>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</si>
  <si>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</si>
  <si>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</si>
  <si>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</si>
  <si>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</si>
  <si>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</si>
  <si>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</si>
  <si>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</si>
  <si>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</si>
  <si>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</si>
  <si>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</si>
  <si>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</si>
  <si>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</si>
  <si>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</si>
  <si>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</si>
  <si>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</si>
  <si>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</si>
  <si>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</si>
  <si>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</si>
  <si>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</si>
  <si>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</si>
  <si>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</si>
  <si>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</si>
  <si>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</si>
  <si>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</si>
  <si>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</si>
  <si>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</si>
  <si>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</si>
  <si>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</si>
  <si>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</si>
  <si>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</si>
  <si>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</si>
  <si>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</si>
  <si>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</si>
  <si>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</si>
  <si>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</si>
  <si>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</si>
  <si>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</si>
  <si>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</si>
  <si>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</si>
  <si>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</si>
  <si>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</si>
  <si>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</si>
  <si>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</si>
  <si>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</si>
  <si>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</si>
  <si>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</si>
  <si>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</si>
  <si>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</si>
  <si>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</si>
  <si>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</si>
  <si>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</si>
  <si>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</si>
  <si>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</si>
  <si>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</si>
  <si>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</si>
  <si>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</si>
  <si>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</si>
  <si>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</si>
  <si>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</si>
  <si>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</si>
  <si>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</si>
  <si>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</si>
  <si>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</si>
  <si>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</si>
  <si>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</si>
  <si>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</si>
  <si>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</si>
  <si>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</si>
  <si>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</si>
  <si>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</si>
  <si>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</si>
  <si>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</si>
  <si>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</si>
  <si>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</si>
  <si>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</si>
  <si>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</si>
  <si>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</si>
  <si>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</si>
  <si>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</si>
  <si>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</si>
  <si>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</si>
  <si>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</si>
  <si>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</si>
  <si>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</si>
  <si>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</si>
  <si>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</si>
  <si>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</si>
  <si>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</si>
  <si>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</si>
  <si>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</si>
  <si>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</si>
  <si>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</si>
  <si>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</si>
  <si>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</si>
  <si>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</si>
  <si>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</si>
  <si>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</si>
  <si>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</si>
  <si>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</si>
  <si>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</si>
  <si>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</si>
  <si>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</si>
  <si>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</si>
  <si>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</si>
  <si>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</si>
  <si>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</si>
  <si>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</si>
  <si>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</si>
  <si>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</si>
  <si>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</si>
  <si>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</si>
  <si>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</si>
  <si>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</si>
  <si>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</si>
  <si>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</si>
  <si>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</si>
  <si>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</si>
  <si>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</si>
  <si>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</si>
  <si>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</si>
  <si>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</si>
  <si>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</si>
  <si>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</si>
  <si>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</si>
  <si>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</si>
  <si>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</si>
  <si>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</si>
  <si>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</si>
  <si>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</si>
  <si>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</si>
  <si>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</si>
  <si>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</si>
  <si>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</si>
  <si>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</si>
  <si>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</si>
  <si>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</si>
  <si>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</si>
  <si>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</si>
  <si>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</si>
  <si>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</si>
  <si>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</si>
  <si>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</si>
  <si>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</si>
  <si>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</si>
  <si>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</si>
  <si>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</si>
  <si>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</si>
  <si>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</si>
  <si>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</si>
  <si>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</si>
  <si>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</si>
  <si>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</si>
  <si>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</si>
  <si>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</si>
  <si>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</si>
  <si>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</si>
  <si>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</si>
  <si>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</si>
  <si>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</si>
  <si>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</si>
  <si>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</si>
  <si>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</si>
  <si>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</si>
  <si>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</si>
  <si>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</si>
  <si>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</si>
  <si>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</si>
  <si>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</si>
  <si>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</si>
  <si>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</si>
  <si>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</si>
  <si>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</si>
  <si>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</si>
  <si>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</si>
  <si>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</si>
  <si>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</si>
  <si>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</si>
  <si>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</si>
  <si>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</si>
  <si>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</si>
  <si>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</si>
  <si>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</si>
  <si>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</si>
  <si>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</si>
  <si>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</si>
  <si>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</si>
  <si>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</si>
  <si>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</si>
  <si>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</si>
  <si>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</si>
  <si>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</si>
  <si>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</si>
  <si>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</si>
  <si>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</si>
  <si>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</si>
  <si>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</si>
  <si>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</si>
  <si>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</si>
  <si>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</si>
  <si>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</si>
  <si>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</si>
  <si>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</si>
  <si>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</si>
  <si>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</si>
  <si>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</si>
  <si>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</si>
  <si>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</si>
  <si>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</si>
  <si>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</si>
  <si>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</si>
  <si>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</si>
  <si>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</si>
  <si>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</si>
  <si>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</si>
  <si>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</si>
  <si>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</si>
  <si>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</si>
  <si>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</si>
  <si>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</si>
  <si>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</si>
  <si>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</si>
  <si>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</si>
  <si>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</si>
  <si>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</si>
  <si>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</si>
  <si>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</si>
  <si>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</si>
  <si>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</si>
  <si>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</si>
  <si>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</si>
  <si>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</si>
  <si>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</si>
  <si>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</si>
  <si>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</si>
  <si>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</si>
  <si>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</si>
  <si>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</si>
  <si>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</si>
  <si>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</si>
  <si>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</si>
  <si>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</si>
  <si>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</si>
  <si>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</si>
  <si>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</si>
  <si>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</si>
  <si>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</si>
  <si>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</si>
  <si>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</si>
  <si>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</si>
  <si>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</si>
  <si>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</si>
  <si>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</si>
  <si>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</si>
  <si>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</si>
  <si>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</si>
  <si>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</si>
  <si>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</si>
  <si>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</si>
  <si>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</si>
  <si>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</si>
  <si>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</si>
  <si>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</si>
  <si>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</si>
  <si>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</si>
  <si>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</si>
  <si>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</si>
  <si>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</si>
  <si>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</si>
  <si>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</si>
  <si>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</si>
  <si>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</si>
  <si>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</si>
  <si>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</si>
  <si>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</si>
  <si>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</si>
  <si>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</si>
  <si>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</si>
  <si>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</si>
  <si>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</si>
  <si>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</si>
  <si>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</si>
  <si>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</si>
  <si>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</si>
  <si>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</si>
  <si>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</si>
  <si>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</si>
  <si>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</si>
  <si>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</si>
  <si>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</si>
  <si>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</si>
  <si>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</si>
  <si>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</si>
  <si>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</si>
  <si>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</si>
  <si>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</si>
  <si>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</si>
  <si>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</si>
  <si>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</si>
  <si>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</si>
  <si>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</si>
  <si>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</si>
  <si>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</si>
  <si>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</si>
  <si>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</si>
  <si>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</si>
  <si>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</si>
  <si>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</si>
  <si>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</si>
  <si>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</si>
  <si>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</si>
  <si>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</si>
  <si>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</si>
  <si>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</si>
  <si>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</si>
  <si>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</si>
  <si>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</si>
  <si>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</si>
  <si>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</si>
  <si>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</si>
  <si>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</si>
  <si>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</si>
  <si>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</si>
  <si>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</si>
  <si>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</si>
  <si>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</si>
  <si>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</si>
  <si>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</si>
  <si>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</si>
  <si>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</si>
  <si>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</si>
  <si>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</si>
  <si>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</si>
  <si>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</si>
  <si>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</si>
  <si>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</si>
  <si>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</si>
  <si>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</si>
  <si>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</si>
  <si>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</si>
  <si>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</si>
  <si>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</si>
  <si>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</si>
  <si>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</si>
  <si>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</si>
  <si>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</si>
  <si>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</si>
  <si>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</si>
  <si>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</si>
  <si>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</si>
  <si>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</si>
  <si>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</si>
  <si>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</si>
  <si>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</si>
  <si>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</si>
  <si>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</si>
  <si>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</si>
  <si>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</si>
  <si>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</si>
  <si>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</si>
  <si>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</si>
  <si>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</si>
  <si>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</si>
  <si>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</si>
  <si>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</si>
  <si>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</si>
  <si>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</si>
  <si>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</si>
  <si>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</si>
  <si>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</si>
  <si>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</si>
  <si>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</si>
  <si>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</si>
  <si>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</si>
  <si>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</si>
  <si>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</si>
  <si>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</si>
  <si>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</si>
  <si>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</si>
  <si>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</si>
  <si>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</si>
  <si>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</si>
  <si>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</si>
  <si>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</si>
  <si>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</si>
  <si>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</si>
  <si>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</si>
  <si>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</si>
  <si>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</si>
  <si>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</si>
  <si>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</si>
  <si>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</si>
  <si>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</si>
  <si>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</si>
  <si>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</si>
  <si>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</si>
  <si>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</si>
  <si>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</si>
  <si>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</si>
  <si>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</si>
  <si>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</si>
  <si>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</si>
  <si>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</si>
  <si>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</si>
  <si>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</si>
  <si>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</si>
  <si>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</si>
  <si>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</si>
  <si>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</si>
  <si>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</si>
  <si>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</si>
  <si>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</si>
  <si>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</si>
  <si>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</si>
  <si>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</si>
  <si>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</si>
  <si>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</si>
  <si>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</si>
  <si>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</si>
  <si>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</si>
  <si>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</si>
  <si>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</si>
  <si>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</si>
  <si>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</si>
  <si>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</si>
  <si>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</si>
  <si>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</si>
  <si>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</si>
  <si>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</si>
  <si>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</si>
  <si>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</si>
  <si>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</si>
  <si>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</si>
  <si>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</si>
  <si>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</si>
  <si>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</si>
  <si>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</si>
  <si>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</si>
  <si>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</si>
  <si>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</si>
  <si>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</si>
  <si>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</si>
  <si>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</si>
  <si>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</si>
  <si>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</si>
  <si>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</si>
  <si>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</si>
  <si>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</si>
  <si>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</si>
  <si>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</si>
  <si>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</si>
  <si>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</si>
  <si>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</si>
  <si>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</si>
  <si>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</si>
  <si>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</si>
  <si>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</si>
  <si>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</si>
  <si>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</si>
  <si>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</si>
  <si>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</si>
  <si>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</si>
  <si>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</si>
  <si>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</si>
  <si>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</si>
  <si>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</si>
  <si>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</si>
  <si>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</si>
  <si>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</si>
  <si>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</si>
  <si>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</si>
  <si>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</si>
  <si>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</si>
  <si>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</si>
  <si>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</si>
  <si>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</si>
  <si>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</si>
  <si>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</si>
  <si>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</si>
  <si>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</si>
  <si>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</si>
  <si>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</si>
  <si>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</si>
  <si>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</si>
  <si>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</si>
  <si>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</si>
  <si>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</si>
  <si>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</si>
  <si>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</si>
  <si>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</si>
  <si>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</si>
  <si>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</si>
  <si>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</si>
  <si>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</si>
  <si>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</si>
  <si>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</si>
  <si>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</si>
  <si>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</si>
  <si>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</si>
  <si>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</si>
  <si>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</si>
  <si>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</si>
  <si>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</si>
  <si>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</si>
  <si>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</si>
  <si>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</si>
  <si>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</si>
  <si>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</si>
  <si>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</si>
  <si>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</si>
  <si>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</si>
  <si>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</si>
  <si>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</si>
  <si>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</si>
  <si>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</si>
  <si>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</si>
  <si>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</si>
  <si>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</si>
  <si>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</si>
  <si>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</si>
  <si>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</si>
  <si>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</si>
  <si>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</si>
  <si>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</si>
  <si>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</si>
  <si>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</si>
  <si>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</si>
  <si>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</si>
  <si>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</si>
  <si>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</si>
  <si>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</si>
  <si>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</si>
  <si>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</si>
  <si>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</si>
  <si>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</si>
  <si>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</si>
  <si>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</si>
  <si>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</si>
  <si>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</si>
  <si>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</si>
  <si>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</si>
  <si>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</si>
  <si>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</si>
  <si>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</si>
  <si>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</si>
  <si>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</si>
  <si>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</si>
  <si>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</si>
  <si>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</si>
  <si>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</si>
  <si>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</si>
  <si>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</si>
  <si>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</si>
  <si>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</si>
  <si>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</si>
  <si>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</si>
  <si>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</si>
  <si>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</si>
  <si>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</si>
  <si>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</si>
  <si>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</si>
  <si>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</si>
  <si>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</si>
  <si>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</si>
  <si>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</si>
  <si>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</si>
  <si>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</si>
  <si>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</si>
  <si>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</si>
  <si>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</si>
  <si>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</si>
  <si>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</si>
  <si>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</si>
  <si>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</si>
  <si>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</si>
  <si>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</si>
  <si>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</si>
  <si>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</si>
  <si>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</si>
  <si>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</si>
  <si>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</si>
  <si>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</si>
  <si>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</si>
  <si>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</si>
  <si>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</si>
  <si>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</si>
  <si>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</si>
  <si>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</si>
  <si>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</si>
  <si>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</si>
  <si>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</si>
  <si>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</si>
  <si>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</si>
  <si>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</si>
  <si>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</si>
  <si>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</si>
  <si>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</si>
  <si>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</si>
  <si>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</si>
  <si>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</si>
  <si>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</si>
  <si>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</si>
  <si>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</si>
  <si>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</si>
  <si>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</si>
  <si>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</si>
  <si>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</si>
  <si>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</si>
  <si>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</si>
  <si>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</si>
  <si>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</si>
  <si>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</si>
  <si>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</si>
  <si>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</si>
  <si>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</si>
  <si>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</si>
  <si>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</si>
  <si>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</si>
  <si>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</si>
  <si>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</si>
  <si>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</si>
  <si>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</si>
  <si>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</si>
  <si>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</si>
  <si>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</si>
  <si>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</si>
  <si>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</si>
  <si>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</si>
  <si>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</si>
  <si>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</si>
  <si>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</si>
  <si>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</si>
  <si>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</si>
  <si>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</si>
  <si>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</si>
  <si>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</si>
  <si>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</si>
  <si>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</si>
  <si>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</si>
  <si>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</si>
  <si>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</si>
  <si>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</si>
  <si>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</si>
  <si>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</si>
  <si>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</si>
  <si>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</si>
  <si>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</si>
  <si>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</si>
  <si>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</si>
  <si>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</si>
  <si>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</si>
  <si>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</si>
  <si>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</si>
  <si>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</si>
  <si>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</si>
  <si>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</si>
  <si>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</si>
  <si>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</si>
  <si>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</si>
  <si>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</si>
  <si>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</si>
  <si>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</si>
  <si>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</si>
  <si>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</si>
  <si>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</si>
  <si>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</si>
  <si>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</si>
  <si>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</si>
  <si>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</si>
  <si>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</si>
  <si>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</si>
  <si>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</si>
  <si>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</si>
  <si>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</si>
  <si>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</si>
  <si>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</si>
  <si>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</si>
  <si>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</si>
  <si>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</si>
  <si>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</si>
  <si>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</si>
  <si>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</si>
  <si>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</si>
  <si>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</si>
  <si>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</si>
  <si>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</si>
  <si>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</si>
  <si>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</si>
  <si>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</si>
  <si>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</si>
  <si>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</si>
  <si>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</si>
  <si>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</si>
  <si>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</si>
  <si>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</si>
  <si>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</si>
  <si>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</si>
  <si>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</si>
  <si>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</si>
  <si>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</si>
  <si>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</si>
  <si>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</si>
  <si>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</si>
  <si>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</si>
  <si>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</si>
  <si>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</si>
  <si>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</si>
  <si>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</si>
  <si>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</si>
  <si>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</si>
  <si>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</si>
  <si>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</si>
  <si>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</si>
  <si>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</si>
  <si>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</si>
  <si>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</si>
  <si>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</si>
  <si>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</si>
  <si>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</si>
  <si>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</si>
  <si>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</si>
  <si>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</si>
  <si>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</si>
  <si>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</si>
  <si>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</si>
  <si>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</si>
  <si>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</si>
  <si>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</si>
  <si>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</si>
  <si>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</si>
  <si>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</si>
  <si>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</si>
  <si>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</si>
  <si>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</si>
  <si>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</si>
  <si>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</si>
  <si>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</si>
  <si>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</si>
  <si>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</si>
  <si>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</si>
  <si>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</si>
  <si>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</si>
  <si>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</si>
  <si>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</si>
  <si>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</si>
  <si>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</si>
  <si>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</si>
  <si>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</si>
  <si>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</si>
  <si>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</si>
  <si>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</si>
  <si>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</si>
  <si>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</si>
  <si>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</si>
  <si>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</si>
  <si>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</si>
  <si>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</si>
  <si>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</si>
  <si>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</si>
  <si>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</si>
  <si>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</si>
  <si>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</si>
  <si>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</si>
  <si>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</si>
  <si>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</si>
  <si>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</si>
  <si>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</si>
  <si>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</si>
  <si>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</si>
  <si>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</si>
  <si>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</si>
  <si>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</si>
  <si>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</si>
  <si>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</si>
  <si>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</si>
  <si>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</si>
  <si>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</si>
  <si>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</si>
  <si>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</si>
  <si>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</si>
  <si>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</si>
  <si>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</si>
  <si>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</si>
  <si>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</si>
  <si>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</si>
  <si>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</si>
  <si>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</si>
  <si>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</si>
  <si>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</si>
  <si>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</si>
  <si>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</si>
  <si>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</si>
  <si>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</si>
  <si>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</si>
  <si>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</si>
  <si>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</si>
  <si>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</si>
  <si>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</si>
  <si>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</si>
  <si>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</si>
  <si>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</si>
  <si>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</si>
  <si>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</si>
  <si>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</si>
  <si>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</si>
  <si>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</si>
  <si>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</si>
  <si>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</si>
  <si>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</si>
  <si>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</si>
  <si>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</si>
  <si>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</si>
  <si>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</si>
  <si>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</si>
  <si>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</si>
  <si>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</si>
  <si>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</si>
  <si>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</si>
  <si>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</si>
  <si>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</si>
  <si>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</si>
  <si>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</si>
  <si>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</si>
  <si>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</si>
  <si>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</si>
  <si>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</si>
  <si>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</si>
  <si>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</si>
  <si>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</si>
  <si>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</si>
  <si>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</si>
  <si>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</si>
  <si>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</si>
  <si>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</si>
  <si>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</si>
  <si>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</si>
  <si>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</si>
  <si>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</si>
  <si>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</si>
  <si>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</si>
  <si>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</si>
  <si>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</si>
  <si>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</si>
  <si>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</si>
  <si>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</si>
  <si>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</si>
  <si>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</si>
  <si>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</si>
  <si>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</si>
  <si>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</si>
  <si>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</si>
  <si>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</si>
  <si>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</si>
  <si>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</si>
  <si>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</si>
  <si>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</si>
  <si>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</si>
  <si>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</si>
  <si>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</si>
  <si>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</si>
  <si>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</si>
  <si>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</si>
  <si>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</si>
  <si>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</si>
  <si>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</si>
  <si>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</si>
  <si>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</si>
  <si>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</si>
  <si>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</si>
  <si>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</si>
  <si>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</si>
  <si>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</si>
  <si>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</si>
  <si>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</si>
  <si>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</si>
  <si>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</si>
  <si>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</si>
  <si>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</si>
  <si>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</si>
  <si>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</si>
  <si>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</si>
  <si>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</si>
  <si>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</si>
  <si>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</si>
  <si>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</si>
  <si>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</si>
  <si>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</si>
  <si>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</si>
  <si>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</si>
  <si>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</si>
  <si>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</si>
  <si>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</si>
  <si>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</si>
  <si>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</si>
  <si>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</si>
  <si>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</si>
  <si>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</si>
  <si>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</si>
  <si>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</si>
  <si>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</si>
  <si>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</si>
  <si>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</si>
  <si>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</si>
  <si>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</si>
  <si>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</si>
  <si>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</si>
  <si>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</si>
  <si>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</si>
  <si>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</si>
  <si>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</si>
  <si>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</si>
  <si>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</si>
  <si>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</si>
  <si>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</si>
  <si>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</si>
  <si>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</si>
  <si>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</si>
  <si>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</si>
  <si>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</si>
  <si>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</si>
  <si>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</si>
  <si>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</si>
  <si>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</si>
  <si>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</si>
  <si>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</si>
  <si>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</si>
  <si>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</si>
  <si>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</si>
  <si>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</si>
  <si>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</si>
  <si>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</si>
  <si>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</si>
  <si>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</si>
  <si>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</si>
  <si>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</si>
  <si>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</si>
  <si>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</si>
  <si>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</si>
  <si>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</si>
  <si>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</si>
  <si>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</si>
  <si>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</si>
  <si>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</si>
  <si>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</si>
  <si>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</si>
  <si>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</si>
  <si>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</si>
  <si>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</si>
  <si>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</si>
  <si>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</si>
  <si>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</si>
  <si>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</si>
  <si>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</si>
  <si>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</si>
  <si>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</si>
  <si>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</si>
  <si>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</si>
  <si>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</si>
  <si>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</si>
  <si>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</si>
  <si>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</si>
  <si>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</si>
  <si>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</si>
  <si>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</si>
  <si>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</si>
  <si>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</si>
  <si>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</si>
  <si>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</si>
  <si>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</si>
  <si>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</si>
  <si>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</si>
  <si>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</si>
  <si>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</si>
  <si>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</si>
  <si>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</si>
  <si>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</si>
  <si>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</si>
  <si>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</si>
  <si>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</si>
  <si>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</si>
  <si>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</si>
  <si>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</si>
  <si>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</si>
  <si>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</si>
  <si>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</si>
  <si>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</si>
  <si>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</si>
  <si>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</si>
  <si>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</si>
  <si>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</si>
  <si>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</si>
  <si>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</si>
  <si>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</si>
  <si>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</si>
  <si>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</si>
  <si>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</si>
  <si>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</si>
  <si>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</si>
  <si>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</si>
  <si>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</si>
  <si>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</si>
  <si>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</si>
  <si>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</si>
  <si>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</si>
  <si>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</si>
  <si>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</si>
  <si>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</si>
  <si>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</si>
  <si>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</si>
  <si>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</si>
  <si>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</si>
  <si>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</si>
  <si>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</si>
  <si>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</si>
  <si>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</si>
  <si>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</si>
  <si>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</si>
  <si>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</si>
  <si>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</si>
  <si>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</si>
  <si>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</si>
  <si>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</si>
  <si>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</si>
  <si>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</si>
  <si>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</si>
  <si>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</si>
  <si>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</si>
  <si>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</si>
  <si>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</si>
  <si>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</si>
  <si>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</si>
  <si>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</si>
  <si>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</si>
  <si>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</si>
  <si>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</si>
  <si>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</si>
  <si>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</si>
  <si>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</si>
  <si>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</si>
  <si>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</si>
  <si>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</si>
  <si>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</si>
  <si>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</si>
  <si>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</si>
  <si>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</si>
  <si>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</si>
  <si>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</si>
  <si>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</si>
  <si>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</si>
  <si>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</si>
  <si>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</si>
  <si>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</si>
  <si>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</si>
  <si>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</si>
  <si>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</si>
  <si>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</si>
  <si>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</si>
  <si>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</si>
  <si>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</si>
  <si>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</si>
  <si>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</si>
  <si>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</si>
  <si>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</si>
  <si>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</si>
  <si>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</si>
  <si>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</si>
  <si>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</si>
  <si>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</si>
  <si>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</si>
  <si>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</si>
  <si>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</si>
  <si>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</si>
  <si>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</si>
  <si>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</si>
  <si>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</si>
  <si>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</si>
  <si>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</si>
  <si>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</si>
  <si>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</si>
  <si>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</si>
  <si>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</si>
  <si>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</si>
  <si>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</si>
  <si>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</si>
  <si>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</si>
  <si>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</si>
  <si>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</si>
  <si>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</si>
  <si>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</si>
  <si>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</si>
  <si>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</si>
  <si>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</si>
  <si>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</si>
  <si>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</si>
  <si>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</si>
  <si>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</si>
  <si>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</si>
  <si>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</si>
  <si>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</si>
  <si>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</si>
  <si>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</si>
  <si>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</si>
  <si>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</si>
  <si>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</si>
  <si>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</si>
  <si>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</si>
  <si>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</si>
  <si>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</si>
  <si>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</si>
  <si>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</si>
  <si>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</si>
  <si>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</si>
  <si>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</si>
  <si>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</si>
  <si>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</si>
  <si>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</si>
  <si>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</si>
  <si>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</si>
  <si>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</si>
  <si>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</si>
  <si>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</si>
  <si>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</si>
  <si>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</si>
  <si>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</si>
  <si>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</si>
  <si>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</si>
  <si>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</si>
  <si>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</si>
  <si>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</si>
  <si>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</si>
  <si>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</si>
  <si>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</si>
  <si>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</si>
  <si>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</si>
  <si>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</si>
  <si>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</si>
  <si>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</si>
  <si>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</si>
  <si>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</si>
  <si>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</si>
  <si>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</si>
  <si>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</si>
  <si>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</si>
  <si>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</si>
  <si>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</si>
  <si>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</si>
  <si>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</si>
  <si>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</si>
  <si>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</si>
  <si>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</si>
  <si>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</si>
  <si>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</si>
  <si>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</si>
  <si>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</si>
  <si>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</si>
  <si>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</si>
  <si>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</si>
  <si>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</si>
  <si>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</si>
  <si>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</si>
  <si>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</si>
  <si>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</si>
  <si>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</si>
  <si>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</si>
  <si>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</si>
  <si>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</si>
  <si>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</si>
  <si>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</si>
  <si>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</si>
  <si>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</si>
  <si>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</si>
  <si>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</si>
  <si>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</si>
  <si>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</si>
  <si>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</si>
  <si>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</si>
  <si>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</si>
  <si>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</si>
  <si>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</si>
  <si>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</si>
  <si>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</si>
  <si>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</si>
  <si>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</si>
  <si>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</si>
  <si>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</si>
  <si>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</si>
  <si>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</si>
  <si>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</si>
  <si>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</si>
  <si>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</si>
  <si>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</si>
  <si>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</si>
  <si>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</si>
  <si>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</si>
  <si>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</si>
  <si>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</si>
  <si>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</si>
  <si>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</si>
  <si>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</si>
  <si>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</si>
  <si>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</si>
  <si>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</si>
  <si>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</si>
  <si>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</si>
  <si>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</si>
  <si>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</si>
  <si>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</si>
  <si>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</si>
  <si>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</si>
  <si>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</si>
  <si>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</si>
  <si>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</si>
  <si>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</si>
  <si>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</si>
  <si>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</si>
  <si>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</si>
  <si>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</si>
  <si>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</si>
  <si>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</si>
  <si>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</si>
  <si>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</si>
  <si>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</si>
  <si>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</si>
  <si>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</si>
  <si>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</si>
  <si>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</si>
  <si>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</si>
  <si>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</si>
  <si>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</si>
  <si>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</si>
  <si>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</si>
  <si>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</si>
  <si>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</si>
  <si>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</si>
  <si>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</si>
  <si>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</si>
  <si>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</si>
  <si>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</si>
  <si>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</si>
  <si>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</si>
  <si>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</si>
  <si>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</si>
  <si>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</si>
  <si>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</si>
  <si>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</si>
  <si>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</si>
  <si>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</si>
  <si>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</si>
  <si>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</si>
  <si>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</si>
  <si>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</si>
  <si>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</si>
  <si>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</si>
  <si>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</si>
  <si>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</si>
  <si>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</si>
  <si>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</si>
  <si>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</si>
  <si>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</si>
  <si>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</si>
  <si>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</si>
  <si>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</si>
  <si>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</si>
  <si>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</si>
  <si>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</si>
  <si>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</si>
  <si>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</si>
  <si>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</si>
  <si>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</si>
  <si>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</si>
  <si>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</si>
  <si>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</si>
  <si>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</si>
  <si>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</si>
  <si>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</si>
  <si>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</si>
  <si>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</si>
  <si>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</si>
  <si>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</si>
  <si>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</si>
  <si>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</si>
  <si>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</si>
  <si>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</si>
  <si>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</si>
  <si>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</si>
  <si>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</si>
  <si>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</si>
  <si>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</si>
  <si>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</si>
  <si>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</si>
  <si>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</si>
  <si>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</si>
  <si>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</si>
  <si>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</si>
  <si>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</si>
  <si>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</si>
  <si>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</si>
  <si>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</si>
  <si>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</si>
  <si>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</si>
  <si>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</si>
  <si>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</si>
  <si>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</si>
  <si>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</si>
  <si>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</si>
  <si>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</si>
  <si>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</si>
  <si>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</si>
  <si>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</si>
  <si>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</si>
  <si>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</si>
  <si>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</si>
  <si>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</si>
  <si>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</si>
  <si>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</si>
  <si>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</si>
  <si>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</si>
  <si>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</si>
  <si>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</si>
  <si>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</si>
  <si>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</si>
  <si>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</si>
  <si>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</si>
  <si>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</si>
  <si>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</si>
  <si>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</si>
  <si>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</si>
  <si>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</si>
  <si>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</si>
  <si>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</si>
  <si>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</si>
  <si>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</si>
  <si>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</si>
  <si>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</si>
  <si>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</si>
  <si>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</si>
  <si>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</si>
  <si>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</si>
  <si>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</si>
  <si>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</si>
  <si>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</si>
  <si>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</si>
  <si>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</si>
  <si>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</si>
  <si>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</si>
  <si>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</si>
  <si>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</si>
  <si>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</si>
  <si>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</si>
  <si>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</si>
  <si>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</si>
  <si>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</si>
  <si>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</si>
  <si>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</si>
  <si>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</si>
  <si>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</si>
  <si>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</si>
  <si>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</si>
  <si>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</si>
  <si>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</si>
  <si>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</si>
  <si>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</si>
  <si>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</si>
  <si>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</si>
  <si>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</si>
  <si>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</si>
  <si>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</si>
  <si>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</si>
  <si>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</si>
  <si>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</si>
  <si>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</si>
  <si>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</si>
  <si>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</si>
  <si>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</si>
  <si>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</si>
  <si>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</si>
  <si>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</si>
  <si>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</si>
  <si>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</si>
  <si>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</si>
  <si>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</si>
  <si>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</si>
  <si>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</si>
  <si>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</si>
  <si>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</si>
  <si>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</si>
  <si>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</si>
  <si>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</si>
  <si>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</si>
  <si>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</si>
  <si>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</si>
  <si>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</si>
  <si>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</si>
  <si>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</si>
  <si>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</si>
  <si>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</si>
  <si>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</si>
  <si>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</si>
  <si>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</si>
  <si>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</si>
  <si>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</si>
  <si>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</si>
  <si>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</si>
  <si>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</si>
  <si>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</si>
  <si>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</si>
  <si>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</si>
  <si>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</si>
  <si>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</si>
  <si>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</si>
  <si>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</si>
  <si>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</si>
  <si>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</si>
  <si>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</si>
  <si>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</si>
  <si>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</si>
  <si>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</si>
  <si>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</si>
  <si>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</si>
  <si>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</si>
  <si>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</si>
  <si>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</si>
  <si>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</si>
  <si>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</si>
  <si>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</si>
  <si>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</si>
  <si>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</si>
  <si>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</si>
  <si>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</si>
  <si>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</si>
  <si>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</si>
  <si>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</si>
  <si>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</si>
  <si>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</si>
  <si>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</si>
  <si>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</si>
  <si>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</si>
  <si>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</si>
  <si>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</si>
  <si>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</si>
  <si>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</si>
  <si>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</si>
  <si>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</si>
  <si>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</si>
  <si>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</si>
  <si>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</si>
  <si>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</si>
  <si>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</si>
  <si>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</si>
  <si>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</si>
  <si>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</si>
  <si>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</si>
  <si>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</si>
  <si>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</si>
  <si>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</si>
  <si>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</si>
  <si>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</si>
  <si>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</si>
  <si>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</si>
  <si>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</si>
  <si>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</si>
  <si>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</si>
  <si>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</si>
  <si>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</si>
  <si>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</si>
  <si>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</si>
  <si>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</si>
  <si>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</si>
  <si>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</si>
  <si>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</si>
  <si>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</si>
  <si>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</si>
  <si>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</si>
  <si>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</si>
  <si>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</si>
  <si>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</si>
  <si>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</si>
  <si>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</si>
  <si>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</si>
  <si>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</si>
  <si>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</si>
  <si>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</si>
  <si>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</si>
  <si>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</si>
  <si>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</si>
  <si>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</si>
  <si>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</si>
  <si>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</si>
  <si>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</si>
  <si>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</si>
  <si>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</si>
  <si>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</si>
  <si>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</si>
  <si>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</si>
  <si>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</si>
  <si>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</si>
  <si>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</si>
  <si>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</si>
  <si>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</si>
  <si>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</si>
  <si>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</si>
  <si>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</si>
  <si>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</si>
  <si>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</si>
  <si>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</si>
  <si>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</si>
  <si>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</si>
  <si>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</si>
  <si>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</si>
  <si>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</si>
  <si>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</si>
  <si>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</si>
  <si>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</si>
  <si>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</si>
  <si>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</si>
  <si>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</si>
  <si>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</si>
  <si>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</si>
  <si>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</si>
  <si>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</si>
  <si>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</si>
  <si>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</si>
  <si>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</si>
  <si>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</si>
  <si>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</si>
  <si>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</si>
  <si>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</si>
  <si>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</si>
  <si>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</si>
  <si>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</si>
  <si>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</si>
  <si>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</si>
  <si>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</si>
  <si>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</si>
  <si>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</si>
  <si>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</si>
  <si>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</si>
  <si>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</si>
  <si>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</si>
  <si>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</si>
  <si>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</si>
  <si>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</si>
  <si>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</si>
  <si>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</si>
  <si>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</si>
  <si>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</si>
  <si>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</si>
  <si>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</si>
  <si>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</si>
  <si>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</si>
  <si>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</si>
  <si>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</si>
  <si>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</si>
  <si>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</si>
  <si>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</si>
  <si>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</si>
  <si>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</si>
  <si>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</si>
  <si>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</si>
  <si>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</si>
  <si>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</si>
  <si>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</si>
  <si>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</si>
  <si>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</si>
  <si>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</si>
  <si>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</si>
  <si>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</si>
  <si>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</si>
  <si>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</si>
  <si>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</si>
  <si>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</si>
  <si>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</si>
  <si>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</si>
  <si>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</si>
  <si>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</si>
  <si>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</si>
  <si>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</si>
  <si>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</si>
  <si>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</si>
  <si>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</si>
  <si>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</si>
  <si>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</si>
  <si>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</si>
  <si>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</si>
  <si>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</si>
  <si>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</si>
  <si>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</si>
  <si>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</si>
  <si>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</si>
  <si>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</si>
  <si>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</si>
  <si>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</si>
  <si>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</si>
  <si>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</si>
  <si>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</si>
  <si>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</si>
  <si>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</si>
  <si>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</si>
  <si>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</si>
  <si>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</si>
  <si>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</si>
  <si>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</si>
  <si>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</si>
  <si>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</si>
  <si>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</si>
  <si>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</si>
  <si>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</si>
  <si>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</si>
  <si>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</si>
  <si>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</si>
  <si>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</si>
  <si>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</si>
  <si>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</si>
  <si>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</si>
  <si>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</si>
  <si>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</si>
  <si>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</si>
  <si>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</si>
  <si>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</si>
  <si>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</si>
  <si>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</si>
  <si>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</si>
  <si>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</si>
  <si>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</si>
  <si>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</si>
  <si>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</si>
  <si>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</si>
  <si>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</si>
  <si>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</si>
  <si>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</si>
  <si>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</si>
  <si>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</si>
  <si>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</si>
  <si>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</si>
  <si>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</si>
  <si>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</si>
  <si>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</si>
  <si>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</si>
  <si>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</si>
  <si>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</si>
  <si>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</si>
  <si>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</si>
  <si>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</si>
  <si>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</si>
  <si>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</si>
  <si>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</si>
  <si>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</si>
  <si>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</si>
  <si>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</si>
  <si>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</si>
  <si>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</si>
  <si>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</si>
  <si>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</si>
  <si>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</si>
  <si>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</si>
  <si>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</si>
  <si>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</si>
  <si>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</si>
  <si>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</si>
  <si>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</si>
  <si>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</si>
  <si>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</si>
  <si>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</si>
  <si>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</si>
  <si>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</si>
  <si>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</si>
  <si>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</si>
  <si>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</si>
  <si>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</si>
  <si>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</si>
  <si>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</si>
  <si>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</si>
  <si>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</si>
  <si>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</si>
  <si>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</si>
  <si>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</si>
  <si>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</si>
  <si>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</si>
  <si>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</si>
  <si>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</si>
  <si>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</si>
  <si>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</si>
  <si>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</si>
  <si>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</si>
  <si>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</si>
  <si>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</si>
  <si>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</si>
  <si>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</si>
  <si>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</si>
  <si>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</si>
  <si>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</si>
  <si>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</si>
  <si>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</si>
  <si>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</si>
  <si>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</si>
  <si>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</si>
  <si>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</si>
  <si>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</si>
  <si>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</si>
  <si>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</si>
  <si>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</si>
  <si>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</si>
  <si>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</si>
  <si>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</si>
  <si>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</si>
  <si>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</si>
  <si>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</si>
  <si>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</si>
  <si>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</si>
  <si>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</si>
  <si>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</si>
  <si>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</si>
  <si>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</si>
  <si>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</si>
  <si>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</si>
  <si>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</si>
  <si>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</si>
  <si>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</si>
  <si>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</si>
  <si>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</si>
  <si>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</si>
  <si>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</si>
  <si>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</si>
  <si>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</si>
  <si>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</si>
  <si>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</si>
  <si>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</si>
  <si>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</si>
  <si>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</si>
  <si>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</si>
  <si>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</si>
  <si>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</si>
  <si>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</si>
  <si>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</si>
  <si>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</si>
  <si>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</si>
  <si>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</si>
  <si>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</si>
  <si>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</si>
  <si>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</si>
  <si>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</si>
  <si>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</si>
  <si>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</si>
  <si>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</si>
  <si>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</si>
  <si>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</si>
  <si>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</si>
  <si>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</si>
  <si>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</si>
  <si>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</si>
  <si>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</si>
  <si>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</si>
  <si>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</si>
  <si>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</si>
  <si>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</si>
  <si>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</si>
  <si>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</si>
  <si>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</si>
  <si>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</si>
  <si>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</si>
  <si>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</si>
  <si>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</si>
  <si>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</si>
  <si>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</si>
  <si>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</si>
  <si>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</si>
  <si>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</si>
  <si>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</si>
  <si>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</si>
  <si>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</si>
  <si>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</si>
  <si>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</si>
  <si>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</si>
  <si>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</si>
  <si>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</si>
  <si>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</si>
  <si>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</si>
  <si>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</si>
  <si>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</si>
  <si>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</si>
  <si>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</si>
  <si>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</si>
  <si>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</si>
  <si>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</si>
  <si>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</si>
  <si>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</si>
  <si>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</si>
  <si>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</si>
  <si>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</si>
  <si>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</si>
  <si>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</si>
  <si>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</si>
  <si>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</si>
  <si>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</si>
  <si>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</si>
  <si>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</si>
  <si>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</si>
  <si>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</si>
  <si>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</si>
  <si>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</si>
  <si>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</si>
  <si>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</si>
  <si>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</si>
  <si>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</si>
  <si>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</si>
  <si>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</si>
  <si>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</si>
  <si>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</si>
  <si>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</si>
  <si>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</si>
  <si>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</si>
  <si>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</si>
  <si>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</si>
  <si>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</si>
  <si>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</si>
  <si>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</si>
  <si>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</si>
  <si>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</si>
  <si>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</si>
  <si>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</si>
  <si>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</si>
  <si>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</si>
  <si>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</si>
  <si>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</si>
  <si>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</si>
  <si>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</si>
  <si>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</si>
  <si>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</si>
  <si>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</si>
  <si>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</si>
  <si>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</si>
  <si>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</si>
  <si>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</si>
  <si>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</si>
  <si>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</si>
  <si>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</si>
  <si>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</si>
  <si>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</si>
  <si>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</si>
  <si>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</si>
  <si>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</si>
  <si>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</si>
  <si>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</si>
  <si>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</si>
  <si>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</si>
  <si>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</si>
  <si>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</si>
  <si>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</si>
  <si>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</si>
  <si>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</si>
  <si>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</si>
  <si>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</si>
  <si>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</si>
  <si>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</si>
  <si>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</si>
  <si>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</si>
  <si>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</si>
  <si>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</si>
  <si>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</si>
  <si>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</si>
  <si>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</si>
  <si>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</si>
  <si>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</si>
  <si>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</si>
  <si>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</si>
  <si>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</si>
  <si>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</si>
  <si>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</si>
  <si>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</si>
  <si>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</si>
  <si>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</si>
  <si>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</si>
  <si>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</si>
  <si>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</si>
  <si>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</si>
  <si>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</si>
  <si>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</si>
  <si>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</si>
  <si>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</si>
  <si>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</si>
  <si>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</si>
  <si>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</si>
  <si>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</si>
  <si>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</si>
  <si>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</si>
  <si>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</si>
  <si>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</si>
  <si>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</si>
  <si>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</si>
  <si>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</si>
  <si>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</si>
  <si>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</si>
  <si>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</si>
  <si>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</si>
  <si>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</si>
  <si>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</si>
  <si>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</si>
  <si>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</si>
  <si>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</si>
  <si>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</si>
  <si>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</si>
  <si>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</si>
  <si>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</si>
  <si>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</si>
  <si>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</si>
  <si>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</si>
  <si>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</si>
  <si>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</si>
  <si>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</si>
  <si>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</si>
  <si>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</si>
  <si>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</si>
  <si>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</si>
  <si>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</si>
  <si>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</si>
  <si>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</si>
  <si>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</si>
  <si>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</si>
  <si>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</si>
  <si>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</si>
  <si>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</si>
  <si>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</si>
  <si>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</si>
  <si>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</si>
  <si>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</si>
  <si>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</si>
  <si>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</si>
  <si>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</si>
  <si>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</si>
  <si>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</si>
  <si>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</si>
  <si>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</si>
  <si>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</si>
  <si>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</si>
  <si>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</si>
  <si>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</si>
  <si>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</si>
  <si>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</si>
  <si>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</si>
  <si>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</si>
  <si>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</si>
  <si>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</si>
  <si>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</si>
  <si>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</si>
  <si>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</si>
  <si>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</si>
  <si>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</si>
  <si>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</si>
  <si>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</si>
  <si>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</si>
  <si>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</si>
  <si>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</si>
  <si>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</si>
  <si>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</si>
  <si>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</si>
  <si>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</si>
  <si>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</si>
  <si>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</si>
  <si>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</si>
  <si>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</si>
  <si>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</si>
  <si>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</si>
  <si>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</si>
  <si>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</si>
  <si>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</si>
  <si>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</si>
  <si>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</si>
  <si>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</si>
  <si>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</si>
  <si>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</si>
  <si>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</si>
  <si>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</si>
  <si>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</si>
  <si>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</si>
  <si>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</si>
  <si>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</si>
  <si>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</si>
  <si>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</si>
  <si>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</si>
  <si>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</si>
  <si>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</si>
  <si>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</si>
  <si>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</si>
  <si>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</si>
  <si>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</si>
  <si>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</si>
  <si>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</si>
  <si>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</si>
  <si>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</si>
  <si>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</si>
  <si>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</si>
  <si>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</si>
  <si>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</si>
  <si>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</si>
  <si>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</si>
  <si>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</si>
  <si>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</si>
  <si>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</si>
  <si>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</si>
  <si>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</si>
  <si>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</si>
  <si>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</si>
  <si>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</si>
  <si>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</si>
  <si>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</si>
  <si>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</si>
  <si>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</si>
  <si>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</si>
  <si>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</si>
  <si>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</si>
  <si>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</si>
  <si>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</si>
  <si>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</si>
  <si>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</si>
  <si>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</si>
  <si>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</si>
  <si>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</si>
  <si>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</si>
  <si>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</si>
  <si>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</si>
  <si>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</si>
  <si>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</si>
  <si>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</si>
  <si>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</si>
  <si>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</si>
  <si>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</si>
  <si>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</si>
  <si>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</si>
  <si>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</si>
  <si>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</si>
  <si>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</si>
  <si>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</si>
  <si>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</si>
  <si>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</si>
  <si>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</si>
  <si>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</si>
  <si>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</si>
  <si>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</si>
  <si>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</si>
  <si>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</si>
  <si>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</si>
  <si>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</si>
  <si>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</si>
  <si>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</si>
  <si>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</si>
  <si>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</si>
  <si>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</si>
  <si>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</si>
  <si>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</si>
  <si>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</si>
  <si>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</si>
  <si>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</si>
  <si>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</si>
  <si>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</si>
  <si>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</si>
  <si>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</si>
  <si>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</si>
  <si>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</si>
  <si>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</si>
  <si>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</si>
  <si>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</si>
  <si>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</si>
  <si>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</si>
  <si>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</si>
  <si>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</si>
  <si>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</si>
  <si>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</si>
  <si>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</si>
  <si>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</si>
  <si>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</si>
  <si>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</si>
  <si>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</si>
  <si>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</si>
  <si>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</si>
  <si>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</si>
  <si>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</si>
  <si>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</si>
  <si>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</si>
  <si>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</si>
  <si>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</si>
  <si>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</si>
  <si>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</si>
  <si>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</si>
  <si>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</si>
  <si>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</si>
  <si>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</si>
  <si>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</si>
  <si>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</si>
  <si>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</si>
  <si>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</si>
  <si>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</si>
  <si>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</si>
  <si>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</si>
  <si>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</si>
  <si>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</si>
  <si>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</si>
  <si>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</si>
  <si>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</si>
  <si>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</si>
  <si>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</si>
  <si>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</si>
  <si>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</si>
  <si>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</si>
  <si>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</si>
  <si>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</si>
  <si>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</si>
  <si>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</si>
  <si>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</si>
  <si>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</si>
  <si>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</si>
  <si>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</si>
  <si>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</si>
  <si>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</si>
  <si>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</si>
  <si>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</si>
  <si>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</si>
  <si>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</si>
  <si>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</si>
  <si>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</si>
  <si>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</si>
  <si>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</si>
  <si>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</si>
  <si>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</si>
  <si>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</si>
  <si>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</si>
  <si>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</si>
  <si>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</si>
  <si>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</si>
  <si>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</si>
  <si>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</si>
  <si>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</si>
  <si>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</si>
  <si>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</si>
  <si>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</si>
  <si>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</si>
  <si>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</si>
  <si>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</si>
  <si>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</si>
  <si>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</si>
  <si>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</si>
  <si>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</si>
  <si>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</si>
  <si>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</si>
  <si>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</si>
  <si>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</si>
  <si>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</si>
  <si>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</si>
  <si>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</si>
  <si>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</si>
  <si>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</si>
  <si>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</si>
  <si>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</si>
  <si>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</si>
  <si>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</si>
  <si>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</si>
  <si>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</si>
  <si>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</si>
  <si>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</si>
  <si>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</si>
  <si>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</si>
  <si>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</si>
  <si>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</si>
  <si>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</si>
  <si>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</si>
  <si>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</si>
  <si>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</si>
  <si>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</si>
  <si>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</si>
  <si>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</si>
  <si>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</si>
  <si>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</si>
  <si>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</si>
  <si>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</si>
  <si>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</si>
  <si>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</si>
  <si>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</si>
  <si>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</si>
  <si>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</si>
  <si>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</si>
  <si>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</si>
  <si>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</si>
  <si>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</si>
  <si>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</si>
  <si>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</si>
  <si>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</si>
  <si>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</si>
  <si>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</si>
  <si>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</si>
  <si>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</si>
  <si>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</si>
  <si>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</si>
  <si>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</si>
  <si>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</si>
  <si>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</si>
  <si>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</si>
  <si>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</si>
  <si>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</si>
  <si>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</si>
  <si>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</si>
  <si>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</si>
  <si>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</si>
  <si>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</si>
  <si>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</si>
  <si>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</si>
  <si>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</si>
  <si>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</si>
  <si>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</si>
  <si>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</si>
  <si>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</si>
  <si>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</si>
  <si>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</si>
  <si>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</si>
  <si>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</si>
  <si>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</si>
  <si>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</si>
  <si>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</si>
  <si>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</si>
  <si>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</si>
  <si>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</si>
  <si>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</si>
  <si>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</si>
  <si>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</si>
  <si>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</si>
  <si>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</si>
  <si>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</si>
  <si>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</si>
  <si>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</si>
  <si>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</si>
  <si>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</si>
  <si>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</si>
  <si>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</si>
  <si>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</si>
  <si>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</si>
  <si>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</si>
  <si>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</si>
  <si>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</si>
  <si>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</si>
  <si>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</si>
  <si>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</si>
  <si>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</si>
  <si>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</si>
  <si>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</si>
  <si>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</si>
  <si>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</si>
  <si>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</si>
  <si>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</si>
  <si>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</si>
  <si>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</si>
  <si>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</si>
  <si>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</si>
  <si>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</si>
  <si>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</si>
  <si>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</si>
  <si>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</si>
  <si>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</si>
  <si>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</si>
  <si>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</si>
  <si>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</si>
  <si>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</si>
  <si>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</si>
  <si>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</si>
  <si>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</si>
  <si>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</si>
  <si>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</si>
  <si>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</si>
  <si>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</si>
  <si>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</si>
  <si>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</si>
  <si>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</si>
  <si>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</si>
  <si>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</si>
  <si>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</si>
  <si>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</si>
  <si>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</si>
  <si>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</si>
  <si>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</si>
  <si>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</si>
  <si>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</si>
  <si>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</si>
  <si>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</si>
  <si>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</si>
  <si>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</si>
  <si>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</si>
  <si>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</si>
  <si>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</si>
  <si>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</si>
  <si>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</si>
  <si>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</si>
  <si>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</si>
  <si>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</si>
  <si>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</si>
  <si>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</si>
  <si>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</si>
  <si>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</si>
  <si>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</si>
  <si>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</si>
  <si>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</si>
  <si>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</si>
  <si>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</si>
  <si>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</si>
  <si>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</si>
  <si>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</si>
  <si>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</si>
  <si>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</si>
  <si>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</si>
  <si>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</si>
  <si>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</si>
  <si>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</si>
  <si>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</si>
  <si>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</si>
  <si>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</si>
  <si>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</si>
  <si>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</si>
  <si>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</si>
  <si>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</si>
  <si>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</si>
  <si>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</si>
  <si>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</si>
  <si>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</si>
  <si>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</si>
  <si>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</si>
  <si>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</si>
  <si>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</si>
  <si>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</si>
  <si>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</si>
  <si>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</si>
  <si>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</si>
  <si>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</si>
  <si>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</si>
  <si>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</si>
  <si>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</si>
  <si>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</si>
  <si>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</si>
  <si>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</si>
  <si>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</si>
  <si>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</si>
  <si>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</si>
  <si>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</si>
  <si>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</si>
  <si>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</si>
  <si>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</si>
  <si>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</si>
  <si>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</si>
  <si>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</si>
  <si>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</si>
  <si>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</si>
  <si>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</si>
  <si>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</si>
  <si>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</si>
  <si>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</si>
  <si>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</si>
  <si>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</si>
  <si>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</si>
  <si>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</si>
  <si>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</si>
  <si>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</si>
  <si>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</si>
  <si>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</si>
  <si>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</si>
  <si>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</si>
  <si>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</si>
  <si>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</si>
  <si>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</si>
  <si>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</si>
  <si>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</si>
  <si>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</si>
  <si>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</si>
  <si>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</si>
  <si>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</si>
  <si>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</si>
  <si>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</si>
  <si>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</si>
  <si>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</si>
  <si>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</si>
  <si>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</si>
  <si>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</si>
  <si>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</si>
  <si>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</si>
  <si>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</si>
  <si>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</si>
  <si>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</si>
  <si>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</si>
  <si>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</si>
  <si>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</si>
  <si>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</si>
  <si>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</si>
  <si>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</si>
  <si>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</si>
  <si>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</si>
  <si>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</si>
  <si>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</si>
  <si>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</si>
  <si>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</si>
  <si>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</si>
  <si>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</si>
  <si>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</si>
  <si>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</si>
  <si>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</si>
  <si>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</si>
  <si>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</si>
  <si>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</si>
  <si>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</si>
  <si>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</si>
  <si>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</si>
  <si>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</si>
  <si>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</si>
  <si>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</si>
  <si>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</si>
  <si>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</si>
  <si>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</si>
  <si>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</si>
  <si>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</si>
  <si>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</si>
  <si>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</si>
  <si>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</si>
  <si>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</si>
  <si>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</si>
  <si>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</si>
  <si>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</si>
  <si>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</si>
  <si>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</si>
  <si>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</si>
  <si>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</si>
  <si>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</si>
  <si>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</si>
  <si>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</si>
  <si>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</si>
  <si>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</si>
  <si>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</si>
  <si>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</si>
  <si>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</si>
  <si>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</si>
  <si>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</si>
  <si>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</si>
  <si>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</si>
  <si>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</si>
  <si>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</si>
  <si>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</si>
  <si>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</si>
  <si>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</si>
  <si>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</si>
  <si>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</si>
  <si>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</si>
  <si>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</si>
  <si>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</si>
  <si>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</si>
  <si>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</si>
  <si>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</si>
  <si>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</si>
  <si>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</si>
  <si>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</si>
  <si>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</si>
  <si>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</si>
  <si>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</si>
  <si>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</si>
  <si>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</si>
  <si>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</si>
  <si>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</si>
  <si>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</si>
  <si>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</si>
  <si>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</si>
  <si>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</si>
  <si>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</si>
  <si>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</si>
  <si>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</si>
  <si>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</si>
  <si>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</si>
  <si>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</si>
  <si>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</si>
  <si>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</si>
  <si>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</si>
  <si>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</si>
  <si>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</si>
  <si>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</si>
  <si>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</si>
  <si>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</si>
  <si>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</si>
  <si>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</si>
  <si>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</si>
  <si>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</si>
  <si>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</si>
  <si>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</si>
  <si>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</si>
  <si>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</si>
  <si>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</si>
  <si>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</si>
  <si>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</si>
  <si>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</si>
  <si>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</si>
  <si>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</si>
  <si>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</si>
  <si>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</si>
  <si>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</si>
  <si>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</si>
  <si>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</si>
  <si>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</si>
  <si>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</si>
  <si>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</si>
  <si>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</si>
  <si>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</si>
  <si>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</si>
  <si>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</si>
  <si>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</si>
  <si>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</si>
  <si>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</si>
  <si>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</si>
  <si>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</si>
  <si>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</si>
  <si>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</si>
  <si>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</si>
  <si>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</si>
  <si>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</si>
  <si>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</si>
  <si>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</si>
  <si>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</si>
  <si>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</si>
  <si>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</si>
  <si>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</si>
  <si>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</si>
  <si>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</si>
  <si>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</si>
  <si>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</si>
  <si>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</si>
  <si>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</si>
  <si>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</si>
  <si>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</si>
  <si>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</si>
  <si>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</si>
  <si>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</si>
  <si>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</si>
  <si>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</si>
  <si>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</si>
  <si>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</si>
  <si>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</si>
  <si>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</si>
  <si>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</si>
  <si>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</si>
  <si>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</si>
  <si>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</si>
  <si>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</si>
  <si>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</si>
  <si>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</si>
  <si>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</si>
  <si>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</si>
  <si>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</si>
  <si>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</si>
  <si>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</si>
  <si>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</si>
  <si>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</si>
  <si>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</si>
  <si>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</si>
  <si>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</si>
  <si>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</si>
  <si>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</si>
  <si>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</si>
  <si>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</si>
  <si>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</si>
  <si>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</si>
  <si>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</si>
  <si>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</si>
  <si>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</si>
  <si>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</si>
  <si>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</si>
  <si>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</si>
  <si>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</si>
  <si>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</si>
  <si>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</si>
  <si>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</si>
  <si>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</si>
  <si>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</si>
  <si>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</si>
  <si>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</si>
  <si>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</si>
  <si>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</si>
  <si>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</si>
  <si>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</si>
  <si>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</si>
  <si>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</si>
  <si>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</si>
  <si>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</si>
  <si>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</si>
  <si>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</si>
  <si>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</si>
  <si>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</si>
  <si>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</si>
  <si>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</si>
  <si>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</si>
  <si>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</si>
  <si>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</si>
  <si>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</si>
  <si>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</si>
  <si>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</si>
  <si>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</si>
  <si>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</si>
  <si>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</si>
  <si>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</si>
  <si>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</si>
  <si>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</si>
  <si>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</si>
  <si>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</si>
  <si>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</si>
  <si>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</si>
  <si>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</si>
  <si>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</si>
  <si>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</si>
  <si>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</si>
  <si>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</si>
  <si>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</si>
  <si>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</si>
  <si>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</si>
  <si>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</si>
  <si>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</si>
  <si>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</si>
  <si>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</si>
  <si>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</si>
  <si>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</si>
  <si>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</si>
  <si>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</si>
  <si>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</si>
  <si>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</si>
  <si>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</si>
  <si>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</si>
  <si>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</si>
  <si>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</si>
  <si>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</si>
  <si>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</si>
  <si>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</si>
  <si>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</si>
  <si>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</si>
  <si>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</si>
  <si>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</si>
  <si>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</si>
  <si>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</si>
  <si>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</si>
  <si>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</si>
  <si>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</si>
  <si>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</si>
  <si>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</si>
  <si>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</si>
  <si>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</si>
  <si>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</si>
  <si>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</si>
  <si>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</si>
  <si>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</si>
  <si>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</si>
  <si>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</si>
  <si>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</si>
  <si>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</si>
  <si>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</si>
  <si>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</si>
  <si>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</si>
  <si>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</si>
  <si>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</si>
  <si>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</si>
  <si>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</si>
  <si>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</si>
  <si>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</si>
  <si>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</si>
  <si>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</si>
  <si>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</si>
  <si>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</si>
  <si>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</si>
  <si>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</si>
  <si>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</si>
  <si>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</si>
  <si>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</si>
  <si>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</si>
  <si>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</si>
  <si>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</si>
  <si>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</si>
  <si>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</si>
  <si>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</si>
  <si>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</si>
  <si>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</si>
  <si>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</si>
  <si>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</si>
  <si>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</si>
  <si>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</si>
  <si>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</si>
  <si>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</si>
  <si>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</si>
  <si>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</si>
  <si>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</si>
  <si>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</si>
  <si>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</si>
  <si>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</si>
  <si>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</si>
  <si>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</si>
  <si>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</si>
  <si>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</si>
  <si>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</si>
  <si>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</si>
  <si>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</si>
  <si>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</si>
  <si>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</si>
  <si>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</si>
  <si>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</si>
  <si>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</si>
  <si>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</si>
  <si>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</si>
  <si>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</si>
  <si>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</si>
  <si>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</si>
  <si>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</si>
  <si>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</si>
  <si>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</si>
  <si>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</si>
  <si>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</si>
  <si>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</si>
  <si>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</si>
  <si>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</si>
  <si>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</si>
  <si>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</si>
  <si>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</si>
  <si>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</si>
  <si>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</si>
  <si>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</si>
  <si>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</si>
  <si>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</si>
  <si>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</si>
  <si>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</si>
  <si>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</si>
  <si>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</si>
  <si>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</si>
  <si>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</si>
  <si>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</si>
  <si>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</si>
  <si>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</si>
  <si>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</si>
  <si>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</si>
  <si>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</si>
  <si>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</si>
  <si>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</si>
  <si>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</si>
  <si>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</si>
  <si>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</si>
  <si>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</si>
  <si>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</si>
  <si>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</si>
  <si>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</si>
  <si>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</si>
  <si>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</si>
  <si>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</si>
  <si>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</si>
  <si>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</si>
  <si>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</si>
  <si>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</si>
  <si>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</si>
  <si>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</si>
  <si>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</si>
  <si>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</si>
  <si>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</si>
  <si>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</si>
  <si>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</si>
  <si>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</si>
  <si>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</si>
  <si>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</si>
  <si>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</si>
  <si>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</si>
  <si>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</si>
  <si>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</si>
  <si>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</si>
  <si>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</si>
  <si>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</si>
  <si>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</si>
  <si>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</si>
  <si>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</si>
  <si>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</si>
  <si>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</si>
  <si>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</si>
  <si>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</si>
  <si>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</si>
  <si>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</si>
  <si>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</si>
  <si>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</si>
  <si>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</si>
  <si>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</si>
  <si>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</si>
  <si>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</si>
  <si>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</si>
  <si>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</si>
  <si>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</si>
  <si>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</si>
  <si>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</si>
  <si>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</si>
  <si>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</si>
  <si>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</si>
  <si>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</si>
  <si>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</si>
  <si>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</si>
  <si>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</si>
  <si>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</si>
  <si>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</si>
  <si>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</si>
  <si>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</si>
  <si>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</si>
  <si>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</si>
  <si>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</si>
  <si>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</si>
  <si>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</si>
  <si>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</si>
  <si>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</si>
  <si>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</si>
  <si>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</si>
  <si>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</si>
  <si>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</si>
  <si>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</si>
  <si>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</si>
  <si>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</si>
  <si>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</si>
  <si>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</si>
  <si>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</si>
  <si>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</si>
  <si>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</si>
  <si>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</si>
  <si>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</si>
  <si>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</si>
  <si>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</si>
  <si>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</si>
  <si>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</si>
  <si>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</si>
  <si>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</si>
  <si>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</si>
  <si>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</si>
  <si>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</si>
  <si>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</si>
  <si>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</si>
  <si>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</si>
  <si>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</si>
  <si>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</si>
  <si>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</si>
  <si>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</si>
  <si>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</si>
  <si>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</si>
  <si>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</si>
  <si>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</si>
  <si>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</si>
  <si>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</si>
  <si>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</si>
  <si>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</si>
  <si>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</si>
  <si>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</si>
  <si>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</si>
  <si>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</si>
  <si>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</si>
  <si>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</si>
  <si>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</si>
  <si>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</si>
  <si>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</si>
  <si>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</si>
  <si>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</si>
  <si>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</si>
  <si>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</si>
  <si>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</si>
  <si>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</si>
  <si>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</si>
  <si>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</si>
  <si>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</si>
  <si>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</si>
  <si>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</si>
  <si>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</si>
  <si>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</si>
  <si>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</si>
  <si>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</si>
  <si>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</si>
  <si>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</si>
  <si>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</si>
  <si>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</si>
  <si>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</si>
  <si>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</si>
  <si>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</si>
  <si>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</si>
  <si>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</si>
  <si>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</si>
  <si>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</si>
  <si>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</si>
  <si>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</si>
  <si>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</si>
  <si>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</si>
  <si>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</si>
  <si>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</si>
  <si>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</si>
  <si>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</si>
  <si>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</si>
  <si>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</si>
  <si>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</si>
  <si>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</si>
  <si>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</si>
  <si>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</si>
  <si>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</si>
  <si>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</si>
  <si>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</si>
  <si>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</si>
  <si>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</si>
  <si>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</si>
  <si>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</si>
  <si>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</si>
  <si>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</si>
  <si>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</si>
  <si>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</si>
  <si>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</si>
  <si>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</si>
  <si>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</si>
  <si>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</si>
  <si>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</si>
  <si>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</si>
  <si>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</si>
  <si>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</si>
  <si>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</si>
  <si>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</si>
  <si>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</si>
  <si>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</si>
  <si>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</si>
  <si>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</si>
  <si>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</si>
  <si>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</si>
  <si>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</si>
  <si>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</si>
  <si>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</si>
  <si>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</si>
  <si>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</si>
  <si>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</si>
  <si>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</si>
  <si>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</si>
  <si>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</si>
  <si>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</si>
  <si>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</si>
  <si>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</si>
  <si>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</si>
  <si>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</si>
  <si>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</si>
  <si>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</si>
  <si>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</si>
  <si>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</si>
  <si>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</si>
  <si>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</si>
  <si>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</si>
  <si>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</si>
  <si>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</si>
  <si>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</si>
  <si>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</si>
  <si>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</si>
  <si>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</si>
  <si>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</si>
  <si>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</si>
  <si>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</si>
  <si>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</si>
  <si>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</si>
  <si>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</si>
  <si>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</si>
  <si>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</si>
  <si>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</si>
  <si>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</si>
  <si>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</si>
  <si>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</si>
  <si>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</si>
  <si>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</si>
  <si>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</si>
  <si>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</si>
  <si>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</si>
  <si>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</si>
  <si>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</si>
  <si>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</si>
  <si>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</si>
  <si>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</si>
  <si>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</si>
  <si>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</si>
  <si>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</si>
  <si>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</si>
  <si>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</si>
  <si>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</si>
  <si>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</si>
  <si>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</si>
  <si>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</si>
  <si>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</si>
  <si>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</si>
  <si>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</si>
  <si>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</si>
  <si>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</si>
  <si>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</si>
  <si>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</si>
  <si>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</si>
  <si>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</si>
  <si>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</si>
  <si>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</si>
  <si>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</si>
  <si>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</si>
  <si>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</si>
  <si>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</si>
  <si>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</si>
  <si>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</si>
  <si>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</si>
  <si>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</si>
  <si>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</si>
  <si>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</si>
  <si>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</si>
  <si>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</si>
  <si>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</si>
  <si>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</si>
  <si>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</si>
  <si>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</si>
  <si>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</si>
  <si>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</si>
  <si>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</si>
  <si>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</si>
  <si>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</si>
  <si>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</si>
  <si>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</si>
  <si>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</si>
  <si>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</si>
  <si>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</si>
  <si>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</si>
  <si>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</si>
  <si>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</si>
  <si>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</si>
  <si>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</si>
  <si>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</si>
  <si>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</si>
  <si>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</si>
  <si>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</si>
  <si>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</si>
  <si>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</si>
  <si>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</si>
  <si>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</si>
  <si>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</si>
  <si>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</si>
  <si>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</si>
  <si>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</si>
  <si>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</si>
  <si>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</si>
  <si>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</si>
  <si>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</si>
  <si>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</si>
  <si>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</si>
  <si>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</si>
  <si>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</si>
  <si>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</si>
  <si>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</si>
  <si>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</si>
  <si>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</si>
  <si>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</si>
  <si>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</si>
  <si>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</si>
  <si>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</si>
  <si>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</si>
  <si>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</si>
  <si>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</si>
  <si>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</si>
  <si>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</si>
  <si>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</si>
  <si>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</si>
  <si>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</si>
  <si>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</si>
  <si>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</si>
  <si>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</si>
  <si>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</si>
  <si>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</si>
  <si>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</si>
  <si>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</si>
  <si>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</si>
  <si>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</si>
  <si>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</si>
  <si>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</si>
  <si>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</si>
  <si>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</si>
  <si>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</si>
  <si>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</si>
  <si>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</si>
  <si>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</si>
  <si>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</si>
  <si>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</si>
  <si>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</si>
  <si>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</si>
  <si>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</si>
  <si>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</si>
  <si>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</si>
  <si>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</si>
  <si>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</si>
  <si>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</si>
  <si>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</si>
  <si>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</si>
  <si>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</si>
  <si>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</si>
  <si>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</si>
  <si>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</si>
  <si>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</si>
  <si>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</si>
  <si>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</si>
  <si>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</si>
  <si>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</si>
  <si>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</si>
  <si>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</si>
  <si>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</si>
  <si>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</si>
  <si>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</si>
  <si>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</si>
  <si>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</si>
  <si>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</si>
  <si>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</si>
  <si>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</si>
  <si>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</si>
  <si>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</si>
  <si>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</si>
  <si>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</si>
  <si>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</si>
  <si>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</si>
  <si>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</si>
  <si>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</si>
  <si>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</si>
  <si>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</si>
  <si>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</si>
  <si>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</si>
  <si>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</si>
  <si>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</si>
  <si>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</si>
  <si>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</si>
  <si>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</si>
  <si>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</si>
  <si>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</si>
  <si>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</si>
  <si>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</si>
  <si>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</si>
  <si>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</si>
  <si>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</si>
  <si>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</si>
  <si>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</si>
  <si>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</si>
  <si>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</si>
  <si>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</si>
  <si>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</si>
  <si>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</si>
  <si>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</si>
  <si>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</si>
  <si>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</si>
  <si>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</si>
  <si>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</si>
  <si>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</si>
  <si>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</si>
  <si>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</si>
  <si>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</si>
  <si>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</si>
  <si>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</si>
  <si>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</si>
  <si>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</si>
  <si>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</si>
  <si>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</si>
  <si>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</si>
  <si>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</si>
  <si>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</si>
  <si>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</si>
  <si>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</si>
  <si>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</si>
  <si>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</si>
  <si>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</si>
  <si>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</si>
  <si>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</si>
  <si>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</si>
  <si>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</si>
  <si>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</si>
  <si>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</si>
  <si>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</si>
  <si>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</si>
  <si>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</si>
  <si>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</si>
  <si>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</si>
  <si>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</si>
  <si>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</si>
  <si>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</si>
  <si>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</si>
  <si>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</si>
  <si>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</si>
  <si>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</si>
  <si>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</si>
  <si>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</si>
  <si>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</si>
  <si>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</si>
  <si>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</si>
  <si>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</si>
  <si>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</si>
  <si>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</si>
  <si>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</si>
  <si>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</si>
  <si>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</si>
  <si>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</si>
  <si>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</si>
  <si>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</si>
  <si>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</si>
  <si>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</si>
  <si>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</si>
  <si>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</si>
  <si>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</si>
  <si>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</si>
  <si>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</si>
  <si>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</si>
  <si>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</si>
  <si>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</si>
  <si>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</si>
  <si>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</si>
  <si>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</si>
  <si>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</si>
  <si>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</si>
  <si>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</si>
  <si>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</si>
  <si>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</si>
  <si>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</si>
  <si>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</si>
  <si>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</si>
  <si>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</si>
  <si>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</si>
  <si>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</si>
  <si>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</si>
  <si>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</si>
  <si>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</si>
  <si>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</si>
  <si>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</si>
  <si>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</si>
  <si>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</si>
  <si>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</si>
  <si>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</si>
  <si>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</si>
  <si>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</si>
  <si>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</si>
  <si>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</si>
  <si>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</si>
  <si>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</si>
  <si>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</si>
  <si>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</si>
  <si>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</si>
  <si>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</si>
  <si>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</si>
  <si>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</si>
  <si>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</si>
  <si>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</si>
  <si>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</si>
  <si>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</si>
  <si>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</si>
  <si>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</si>
  <si>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</si>
  <si>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</si>
  <si>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</si>
  <si>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</si>
  <si>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</si>
  <si>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</si>
  <si>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</si>
  <si>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</si>
  <si>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</si>
  <si>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</si>
  <si>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</si>
  <si>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</si>
  <si>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</si>
  <si>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</si>
  <si>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</si>
  <si>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</si>
  <si>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</si>
  <si>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</si>
  <si>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</si>
  <si>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</si>
  <si>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</si>
  <si>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</si>
  <si>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</si>
  <si>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</si>
  <si>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</si>
  <si>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</si>
  <si>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</si>
  <si>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</si>
  <si>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</si>
  <si>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</si>
  <si>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</si>
  <si>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</si>
  <si>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</si>
  <si>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</si>
  <si>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</si>
  <si>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</si>
  <si>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</si>
  <si>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</si>
  <si>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</si>
  <si>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</si>
  <si>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</si>
  <si>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</si>
  <si>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</si>
  <si>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</si>
  <si>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</si>
  <si>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</si>
  <si>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</si>
  <si>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</si>
  <si>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</si>
  <si>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</si>
  <si>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</si>
  <si>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</si>
  <si>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</si>
  <si>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</si>
  <si>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</si>
  <si>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</si>
  <si>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</si>
  <si>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</si>
  <si>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</si>
  <si>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</si>
  <si>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</si>
  <si>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</si>
  <si>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</si>
  <si>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</si>
  <si>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</si>
  <si>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</si>
  <si>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</si>
  <si>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</si>
  <si>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</si>
  <si>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</si>
  <si>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</si>
  <si>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</si>
  <si>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</si>
  <si>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</si>
  <si>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</si>
  <si>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</si>
  <si>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</si>
  <si>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</si>
  <si>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</si>
  <si>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</si>
  <si>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</si>
  <si>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</si>
  <si>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</si>
  <si>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</si>
  <si>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</si>
  <si>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</si>
  <si>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</si>
  <si>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</si>
  <si>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</si>
  <si>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</si>
  <si>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</si>
  <si>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</si>
  <si>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</si>
  <si>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</si>
  <si>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</si>
  <si>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</si>
  <si>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</si>
  <si>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</si>
  <si>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</si>
  <si>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</si>
  <si>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</si>
  <si>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</si>
  <si>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</si>
  <si>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</si>
  <si>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</si>
  <si>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</si>
  <si>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</si>
  <si>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</si>
  <si>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</si>
  <si>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</si>
  <si>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</si>
  <si>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</si>
  <si>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</si>
  <si>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</si>
  <si>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</si>
  <si>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</si>
  <si>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</si>
  <si>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</si>
  <si>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</si>
  <si>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</si>
  <si>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</si>
  <si>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</si>
  <si>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</si>
  <si>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</si>
  <si>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</si>
  <si>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</si>
  <si>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</si>
  <si>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</si>
  <si>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</si>
  <si>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</si>
  <si>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</si>
  <si>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</si>
  <si>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</si>
  <si>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</si>
  <si>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</si>
  <si>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</si>
  <si>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</si>
  <si>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</si>
  <si>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</si>
  <si>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</si>
  <si>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</si>
  <si>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</si>
  <si>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</si>
  <si>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</si>
  <si>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</si>
  <si>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</si>
  <si>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</si>
  <si>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</si>
  <si>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</si>
  <si>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</si>
  <si>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</si>
  <si>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</si>
  <si>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</si>
  <si>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</si>
  <si>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</si>
  <si>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</si>
  <si>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</si>
  <si>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</si>
  <si>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</si>
  <si>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</si>
  <si>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</si>
  <si>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</si>
  <si>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</si>
  <si>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</si>
  <si>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</si>
  <si>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</si>
  <si>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</si>
  <si>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</si>
  <si>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</si>
  <si>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</si>
  <si>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</si>
  <si>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</si>
  <si>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</si>
  <si>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</si>
  <si>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</si>
  <si>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</si>
  <si>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</si>
  <si>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</si>
  <si>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</si>
  <si>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</si>
  <si>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</si>
  <si>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</si>
  <si>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</si>
  <si>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</si>
  <si>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</si>
  <si>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</si>
  <si>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</si>
  <si>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</si>
  <si>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</si>
  <si>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</si>
  <si>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</si>
  <si>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</si>
  <si>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</si>
  <si>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</si>
  <si>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</si>
  <si>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</si>
  <si>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</si>
  <si>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</si>
  <si>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</si>
  <si>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</si>
  <si>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</si>
  <si>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</si>
  <si>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</si>
  <si>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</si>
  <si>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</si>
  <si>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</si>
  <si>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</si>
  <si>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</si>
  <si>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</si>
  <si>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</si>
  <si>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</si>
  <si>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</si>
  <si>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</si>
  <si>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</si>
  <si>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</si>
  <si>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</si>
  <si>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</si>
  <si>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</si>
  <si>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</si>
  <si>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</si>
  <si>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</si>
  <si>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</si>
  <si>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</si>
  <si>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</si>
  <si>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</si>
  <si>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</si>
  <si>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</si>
  <si>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</si>
  <si>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</si>
  <si>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</si>
  <si>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</si>
  <si>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</si>
  <si>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</si>
  <si>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</si>
  <si>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</si>
  <si>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</si>
  <si>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</si>
  <si>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</si>
  <si>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</si>
  <si>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</si>
  <si>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</si>
  <si>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</si>
  <si>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</si>
  <si>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</si>
  <si>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</si>
  <si>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</si>
  <si>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</si>
  <si>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</si>
  <si>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</si>
  <si>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</si>
  <si>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</si>
  <si>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</si>
  <si>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</si>
  <si>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</si>
  <si>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</si>
  <si>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</si>
  <si>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</si>
  <si>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</si>
  <si>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</si>
  <si>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</si>
  <si>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</si>
  <si>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</si>
  <si>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</si>
  <si>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</si>
  <si>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</si>
  <si>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</si>
  <si>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</si>
  <si>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</si>
  <si>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</si>
  <si>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</si>
  <si>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</si>
  <si>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</si>
  <si>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</si>
  <si>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</si>
  <si>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</si>
  <si>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</si>
  <si>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</si>
  <si>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</si>
  <si>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</si>
  <si>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</si>
  <si>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</si>
  <si>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</si>
  <si>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</si>
  <si>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</si>
  <si>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</si>
  <si>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</si>
  <si>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</si>
  <si>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</si>
  <si>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</si>
  <si>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</si>
  <si>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</si>
  <si>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</si>
  <si>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</si>
  <si>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</si>
  <si>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</si>
  <si>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</si>
  <si>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</si>
  <si>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</si>
  <si>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</si>
  <si>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</si>
  <si>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</si>
  <si>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</si>
  <si>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</si>
  <si>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</si>
  <si>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</si>
  <si>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</si>
  <si>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</si>
  <si>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</si>
  <si>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</si>
  <si>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</si>
  <si>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</si>
  <si>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</si>
  <si>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</si>
  <si>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</si>
  <si>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</si>
  <si>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</si>
  <si>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</si>
  <si>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</si>
  <si>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</si>
  <si>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</si>
  <si>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</si>
  <si>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</si>
  <si>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</si>
  <si>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</si>
  <si>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</si>
  <si>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</si>
  <si>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</si>
  <si>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</si>
  <si>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</si>
  <si>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</si>
  <si>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</si>
  <si>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</si>
  <si>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</si>
  <si>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</si>
  <si>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</si>
  <si>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</si>
  <si>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</si>
  <si>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</si>
  <si>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</si>
  <si>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</si>
  <si>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</si>
  <si>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</si>
  <si>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</si>
  <si>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</si>
  <si>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</si>
  <si>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</si>
  <si>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</si>
  <si>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</si>
  <si>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</si>
  <si>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</si>
  <si>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</si>
  <si>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</si>
  <si>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</si>
  <si>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</si>
  <si>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</si>
  <si>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</si>
  <si>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</si>
  <si>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</si>
  <si>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</si>
  <si>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</si>
  <si>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</si>
  <si>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</si>
  <si>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</si>
  <si>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</si>
  <si>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</si>
  <si>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</si>
  <si>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</si>
  <si>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</si>
  <si>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</si>
  <si>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</si>
  <si>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</si>
  <si>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</si>
  <si>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</si>
  <si>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</si>
  <si>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</si>
  <si>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</si>
  <si>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</si>
  <si>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</si>
  <si>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</si>
  <si>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</si>
  <si>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</si>
  <si>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</si>
  <si>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</si>
  <si>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</si>
  <si>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</si>
  <si>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</si>
  <si>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</si>
  <si>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</si>
  <si>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</si>
  <si>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</si>
  <si>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</si>
  <si>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</si>
  <si>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</si>
  <si>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</si>
  <si>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</si>
  <si>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</si>
  <si>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</si>
  <si>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</si>
  <si>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</si>
  <si>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</si>
  <si>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</si>
  <si>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</si>
  <si>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</si>
  <si>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</si>
  <si>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</si>
  <si>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</si>
  <si>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</si>
  <si>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</si>
  <si>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</si>
  <si>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</si>
  <si>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</si>
  <si>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</si>
  <si>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</si>
  <si>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</si>
  <si>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</si>
  <si>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</si>
  <si>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</si>
  <si>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</si>
  <si>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</si>
  <si>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</si>
  <si>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</si>
  <si>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</si>
  <si>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</si>
  <si>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</si>
  <si>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</si>
  <si>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</si>
  <si>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</si>
  <si>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</si>
  <si>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</si>
  <si>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</si>
  <si>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</si>
  <si>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</si>
  <si>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</si>
  <si>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</si>
  <si>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</si>
  <si>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</si>
  <si>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</si>
  <si>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</si>
  <si>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</si>
  <si>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</si>
  <si>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</si>
  <si>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</si>
  <si>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</si>
  <si>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</si>
  <si>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</si>
  <si>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</si>
  <si>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</si>
  <si>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</si>
  <si>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</si>
  <si>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</si>
  <si>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</si>
  <si>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</si>
  <si>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</si>
  <si>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</si>
  <si>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</si>
  <si>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</si>
  <si>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</si>
  <si>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</si>
  <si>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</si>
  <si>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</si>
  <si>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</si>
  <si>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</si>
  <si>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</si>
  <si>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</si>
  <si>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</si>
  <si>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</si>
  <si>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</si>
  <si>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</si>
  <si>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</si>
  <si>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</si>
  <si>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</si>
  <si>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</si>
  <si>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</si>
  <si>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</si>
  <si>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</si>
  <si>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</si>
  <si>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</si>
  <si>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</si>
  <si>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</si>
  <si>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</si>
  <si>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</si>
  <si>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</si>
  <si>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</si>
  <si>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</si>
  <si>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</si>
  <si>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</si>
  <si>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</si>
  <si>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</si>
  <si>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</si>
  <si>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</si>
  <si>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</si>
  <si>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</si>
  <si>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</si>
  <si>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</si>
  <si>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</si>
  <si>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</si>
  <si>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</si>
  <si>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</si>
  <si>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</si>
  <si>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</si>
  <si>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</si>
  <si>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</si>
  <si>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</si>
  <si>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</si>
  <si>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</si>
  <si>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</si>
  <si>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</si>
  <si>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</si>
  <si>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</si>
  <si>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</si>
  <si>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</si>
  <si>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</si>
  <si>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</si>
  <si>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</si>
  <si>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</si>
  <si>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</si>
  <si>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</si>
  <si>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</si>
  <si>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</si>
  <si>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</si>
  <si>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</si>
  <si>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</si>
  <si>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</si>
  <si>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</si>
  <si>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</si>
  <si>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</si>
  <si>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</si>
  <si>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</si>
  <si>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</si>
  <si>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</si>
  <si>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</si>
  <si>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</si>
  <si>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</si>
  <si>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</si>
  <si>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</si>
  <si>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</si>
  <si>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</si>
  <si>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</si>
  <si>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</si>
  <si>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</si>
  <si>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</si>
  <si>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</si>
  <si>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</si>
  <si>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</si>
  <si>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</si>
  <si>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</si>
  <si>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</si>
  <si>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</si>
  <si>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</si>
  <si>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</si>
  <si>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</si>
  <si>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</si>
  <si>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</si>
  <si>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</si>
  <si>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</si>
  <si>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</si>
  <si>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</si>
  <si>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</si>
  <si>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</si>
  <si>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</si>
  <si>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</si>
  <si>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</si>
  <si>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</si>
  <si>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</si>
  <si>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</si>
  <si>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</si>
  <si>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</si>
  <si>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</si>
  <si>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</si>
  <si>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</si>
  <si>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</si>
  <si>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</si>
  <si>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</si>
  <si>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</si>
  <si>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</si>
  <si>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</si>
  <si>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</si>
  <si>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</si>
  <si>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</si>
  <si>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</si>
  <si>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</si>
  <si>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</si>
  <si>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</si>
  <si>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</si>
  <si>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</si>
  <si>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</si>
  <si>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</si>
  <si>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</si>
  <si>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</si>
  <si>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</si>
  <si>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</si>
  <si>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</si>
  <si>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</si>
  <si>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</si>
  <si>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</si>
  <si>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</si>
  <si>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</si>
  <si>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</si>
  <si>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</si>
  <si>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</si>
  <si>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</si>
  <si>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</si>
  <si>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</si>
  <si>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</si>
  <si>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</si>
  <si>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</si>
  <si>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</si>
  <si>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</si>
  <si>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</si>
  <si>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</si>
  <si>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</si>
  <si>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</si>
  <si>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</si>
  <si>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</si>
  <si>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</si>
  <si>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</si>
  <si>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</si>
  <si>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</si>
  <si>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</si>
  <si>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</si>
  <si>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</si>
  <si>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</si>
  <si>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</si>
  <si>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</si>
  <si>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</si>
  <si>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</si>
  <si>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</si>
  <si>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</si>
  <si>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</si>
  <si>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</si>
  <si>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</si>
  <si>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</si>
  <si>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</si>
  <si>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</si>
  <si>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</si>
  <si>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</si>
  <si>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</si>
  <si>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</si>
  <si>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</si>
  <si>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</si>
  <si>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</si>
  <si>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</si>
  <si>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</si>
  <si>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</si>
  <si>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</si>
  <si>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</si>
  <si>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</si>
  <si>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</si>
  <si>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</si>
  <si>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</si>
  <si>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</si>
  <si>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</si>
  <si>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</si>
  <si>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</si>
  <si>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</si>
  <si>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</si>
  <si>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</si>
  <si>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</si>
  <si>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</si>
  <si>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</si>
  <si>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</si>
  <si>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</si>
  <si>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</si>
  <si>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</si>
  <si>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</si>
  <si>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</si>
  <si>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</si>
  <si>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</si>
  <si>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</si>
  <si>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</si>
  <si>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</si>
  <si>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</si>
  <si>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</si>
  <si>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</si>
  <si>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</si>
  <si>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</si>
  <si>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</si>
  <si>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</si>
  <si>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</si>
  <si>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</si>
  <si>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</si>
  <si>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</si>
  <si>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</si>
  <si>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</si>
  <si>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</si>
  <si>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</si>
  <si>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</si>
  <si>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</si>
  <si>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</si>
  <si>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</si>
  <si>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</si>
  <si>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</si>
  <si>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</si>
  <si>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</si>
  <si>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</si>
  <si>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</si>
  <si>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</si>
  <si>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</si>
  <si>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</si>
  <si>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</si>
  <si>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</si>
  <si>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</si>
  <si>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</si>
  <si>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</si>
  <si>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</si>
  <si>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</si>
  <si>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</si>
  <si>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</si>
  <si>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</si>
  <si>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</si>
  <si>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</si>
  <si>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</si>
  <si>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</si>
  <si>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</si>
  <si>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</si>
  <si>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</si>
  <si>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</si>
  <si>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</si>
  <si>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</si>
  <si>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</si>
  <si>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</si>
  <si>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</si>
  <si>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</si>
  <si>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</si>
  <si>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</si>
  <si>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</si>
  <si>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</si>
  <si>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</si>
  <si>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</si>
  <si>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</si>
  <si>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</si>
  <si>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</si>
  <si>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</si>
  <si>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</si>
  <si>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</si>
  <si>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</si>
  <si>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</si>
  <si>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</si>
  <si>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</si>
  <si>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</si>
  <si>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</si>
  <si>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</si>
  <si>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</si>
  <si>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</si>
  <si>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</si>
  <si>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</si>
  <si>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</si>
  <si>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</si>
  <si>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</si>
  <si>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</si>
  <si>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</si>
  <si>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</si>
  <si>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</si>
  <si>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</si>
  <si>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</si>
  <si>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</si>
  <si>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</si>
  <si>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</si>
  <si>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</si>
  <si>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</si>
  <si>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</si>
  <si>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</si>
  <si>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</si>
  <si>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</si>
  <si>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</si>
  <si>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</si>
  <si>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</si>
  <si>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</si>
  <si>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</si>
  <si>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</si>
  <si>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</si>
  <si>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</si>
  <si>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</si>
  <si>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</si>
  <si>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</si>
  <si>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</si>
  <si>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</si>
  <si>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</si>
  <si>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</si>
  <si>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</si>
  <si>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</si>
  <si>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</si>
  <si>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</si>
  <si>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</si>
  <si>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</si>
  <si>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</si>
  <si>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</si>
  <si>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</si>
  <si>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</si>
  <si>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</si>
  <si>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</si>
  <si>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</si>
  <si>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</si>
  <si>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</si>
  <si>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</si>
  <si>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</si>
  <si>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</si>
  <si>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</si>
  <si>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</si>
  <si>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</si>
  <si>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</si>
  <si>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</si>
  <si>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</si>
  <si>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</si>
  <si>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</si>
  <si>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</si>
  <si>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</si>
  <si>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</si>
  <si>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</si>
  <si>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</si>
  <si>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</si>
  <si>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</si>
  <si>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</si>
  <si>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</si>
  <si>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</si>
  <si>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</si>
  <si>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</si>
  <si>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</si>
  <si>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</si>
  <si>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</si>
  <si>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</si>
  <si>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</si>
  <si>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</si>
  <si>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</si>
  <si>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</si>
  <si>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</si>
  <si>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</si>
  <si>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</si>
  <si>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</si>
  <si>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</si>
  <si>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</si>
  <si>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</si>
  <si>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</si>
  <si>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</si>
  <si>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</si>
  <si>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</si>
  <si>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</si>
  <si>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</si>
  <si>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</si>
  <si>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</si>
  <si>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</si>
  <si>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</si>
  <si>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</si>
  <si>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</si>
  <si>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</si>
  <si>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</si>
  <si>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</si>
  <si>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</si>
  <si>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</si>
  <si>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</si>
  <si>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</si>
  <si>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</si>
  <si>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</si>
  <si>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</si>
  <si>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</si>
  <si>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</si>
  <si>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</si>
  <si>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</si>
  <si>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</si>
  <si>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</si>
  <si>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</si>
  <si>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</si>
  <si>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</si>
  <si>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</si>
  <si>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</si>
  <si>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</si>
  <si>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</si>
  <si>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</si>
  <si>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</si>
  <si>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</si>
  <si>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</si>
  <si>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</si>
  <si>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</si>
  <si>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</si>
  <si>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</si>
  <si>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</si>
  <si>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</si>
  <si>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</si>
  <si>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</si>
  <si>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</si>
  <si>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</si>
  <si>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</si>
  <si>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</si>
  <si>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</si>
  <si>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</si>
  <si>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</si>
  <si>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</si>
  <si>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</si>
  <si>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</si>
  <si>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</si>
  <si>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</si>
  <si>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</si>
  <si>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</si>
  <si>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</si>
  <si>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</si>
  <si>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</si>
  <si>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</si>
  <si>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</si>
  <si>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</si>
  <si>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</si>
  <si>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</si>
  <si>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</si>
  <si>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</si>
  <si>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</si>
  <si>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</si>
  <si>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</si>
  <si>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</si>
  <si>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</si>
  <si>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</si>
  <si>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</si>
  <si>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</si>
  <si>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</si>
  <si>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</si>
  <si>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</si>
  <si>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</si>
  <si>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</si>
  <si>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</si>
  <si>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</si>
  <si>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</si>
  <si>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</si>
  <si>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</si>
  <si>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</si>
  <si>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</si>
  <si>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</si>
  <si>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</si>
  <si>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</si>
  <si>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</si>
  <si>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</si>
  <si>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</si>
  <si>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</si>
  <si>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</si>
  <si>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</si>
  <si>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</si>
  <si>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</si>
  <si>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</si>
  <si>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</si>
  <si>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</si>
  <si>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</si>
  <si>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</si>
  <si>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</si>
  <si>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</si>
  <si>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</si>
  <si>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</si>
  <si>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</si>
  <si>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</si>
  <si>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</si>
  <si>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</si>
  <si>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</si>
  <si>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</si>
  <si>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</si>
  <si>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</si>
  <si>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</si>
  <si>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</si>
  <si>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</si>
  <si>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</si>
  <si>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</si>
  <si>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</si>
  <si>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</si>
  <si>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</si>
  <si>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</si>
  <si>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</si>
  <si>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</si>
  <si>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</si>
  <si>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</si>
  <si>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</si>
  <si>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</si>
  <si>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</si>
  <si>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</si>
  <si>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</si>
  <si>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</si>
  <si>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</si>
  <si>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</si>
  <si>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</si>
  <si>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</si>
  <si>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</si>
  <si>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</si>
  <si>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</si>
  <si>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</si>
  <si>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</si>
  <si>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</si>
  <si>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</si>
  <si>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</si>
  <si>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</si>
  <si>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</si>
  <si>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</si>
  <si>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</si>
  <si>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</si>
  <si>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</si>
  <si>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</si>
  <si>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</si>
  <si>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</si>
  <si>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</si>
  <si>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</si>
  <si>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</si>
  <si>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</si>
  <si>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</si>
  <si>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</si>
  <si>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</si>
  <si>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</si>
  <si>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</si>
  <si>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</si>
  <si>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</si>
  <si>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</si>
  <si>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</si>
  <si>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</si>
  <si>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</si>
  <si>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</si>
  <si>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</si>
  <si>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</si>
  <si>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</si>
  <si>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</si>
  <si>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</si>
  <si>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</si>
  <si>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</si>
  <si>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</si>
  <si>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</si>
  <si>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</si>
  <si>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</si>
  <si>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</si>
  <si>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</si>
  <si>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</si>
  <si>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</si>
  <si>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</si>
  <si>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</si>
  <si>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</si>
  <si>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</si>
  <si>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</si>
  <si>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</si>
  <si>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</si>
  <si>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</si>
  <si>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</si>
  <si>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</si>
  <si>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</si>
  <si>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</si>
  <si>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</si>
  <si>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</si>
  <si>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</si>
  <si>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</si>
  <si>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</si>
  <si>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</si>
  <si>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</si>
  <si>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</si>
  <si>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</si>
  <si>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</si>
  <si>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</si>
  <si>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</si>
  <si>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</si>
  <si>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</si>
  <si>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</si>
  <si>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</si>
  <si>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</si>
  <si>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</si>
  <si>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</si>
  <si>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</si>
  <si>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</si>
  <si>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</si>
  <si>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</si>
  <si>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</si>
  <si>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</si>
  <si>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</si>
  <si>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</si>
  <si>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</si>
  <si>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</si>
  <si>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</si>
  <si>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</si>
  <si>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</si>
  <si>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</si>
  <si>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</si>
  <si>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</si>
  <si>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</si>
  <si>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</si>
  <si>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</si>
  <si>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</si>
  <si>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</si>
  <si>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</si>
  <si>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</si>
  <si>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</si>
  <si>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</si>
  <si>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</si>
  <si>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</si>
  <si>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</si>
  <si>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</si>
  <si>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</si>
  <si>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</si>
  <si>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</si>
  <si>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</si>
  <si>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</si>
  <si>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</si>
  <si>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</si>
  <si>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</si>
  <si>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</si>
  <si>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</si>
  <si>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</si>
  <si>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</si>
  <si>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</si>
  <si>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</si>
  <si>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</si>
  <si>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</si>
  <si>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</si>
  <si>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</si>
  <si>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</si>
  <si>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</si>
  <si>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</si>
  <si>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</si>
  <si>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</si>
  <si>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</si>
  <si>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</si>
  <si>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</si>
  <si>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</si>
  <si>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</si>
  <si>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</si>
  <si>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</si>
  <si>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</si>
  <si>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</si>
  <si>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</si>
  <si>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</si>
  <si>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</si>
  <si>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</si>
  <si>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</si>
  <si>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</si>
  <si>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</si>
  <si>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</si>
  <si>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</si>
  <si>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</si>
  <si>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</si>
  <si>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</si>
  <si>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</si>
  <si>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</si>
  <si>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</si>
  <si>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</si>
  <si>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</si>
  <si>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</si>
  <si>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</si>
  <si>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</si>
  <si>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</si>
  <si>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</si>
  <si>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</si>
  <si>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</si>
  <si>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</si>
  <si>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</si>
  <si>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</si>
  <si>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</si>
  <si>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</si>
  <si>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</si>
  <si>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</si>
  <si>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</si>
  <si>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</si>
  <si>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</si>
  <si>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</si>
  <si>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</si>
  <si>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</si>
  <si>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</si>
  <si>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</si>
  <si>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</si>
  <si>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</si>
  <si>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</si>
  <si>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</si>
  <si>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</si>
  <si>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</si>
  <si>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</si>
  <si>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</si>
  <si>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</si>
  <si>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</si>
  <si>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</si>
  <si>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</si>
  <si>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</si>
  <si>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</si>
  <si>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</si>
  <si>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</si>
  <si>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</si>
  <si>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</si>
  <si>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</si>
  <si>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</si>
  <si>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</si>
  <si>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</si>
  <si>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</si>
  <si>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</si>
  <si>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</si>
  <si>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</si>
  <si>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</si>
  <si>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</si>
  <si>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</si>
  <si>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</si>
  <si>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</si>
  <si>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</si>
  <si>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</si>
  <si>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</si>
  <si>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</si>
  <si>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</si>
  <si>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</si>
  <si>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</si>
  <si>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</si>
  <si>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</si>
  <si>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</si>
  <si>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</si>
  <si>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</si>
  <si>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</si>
  <si>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</si>
  <si>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</si>
  <si>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</si>
  <si>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</si>
  <si>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</si>
  <si>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</si>
  <si>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</si>
  <si>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</si>
  <si>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</si>
  <si>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</si>
  <si>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</si>
  <si>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</si>
  <si>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</si>
  <si>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</si>
  <si>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</si>
  <si>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</si>
  <si>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</si>
  <si>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</si>
  <si>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</si>
  <si>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</si>
  <si>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</si>
  <si>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</si>
  <si>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</si>
  <si>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</si>
  <si>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</si>
  <si>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</si>
  <si>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</si>
  <si>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</si>
  <si>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</si>
  <si>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</si>
  <si>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</si>
  <si>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</si>
  <si>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</si>
  <si>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</si>
  <si>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</si>
  <si>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</si>
  <si>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</si>
  <si>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</si>
  <si>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</si>
  <si>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</si>
  <si>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</si>
  <si>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</si>
  <si>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</si>
  <si>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</si>
  <si>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</si>
  <si>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</si>
  <si>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</si>
  <si>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</si>
  <si>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</si>
  <si>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</si>
  <si>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</si>
  <si>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</si>
  <si>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</si>
  <si>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</si>
  <si>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</si>
  <si>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</si>
  <si>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</si>
  <si>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</si>
  <si>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</si>
  <si>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</si>
  <si>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</si>
  <si>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</si>
  <si>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</si>
  <si>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</si>
  <si>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</si>
  <si>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</si>
  <si>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</si>
  <si>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</si>
  <si>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</si>
  <si>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</si>
  <si>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</si>
  <si>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</si>
  <si>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</si>
  <si>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</si>
  <si>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</si>
  <si>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</si>
  <si>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</si>
  <si>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</si>
  <si>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</si>
  <si>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</si>
  <si>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</si>
  <si>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</si>
  <si>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</si>
  <si>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</si>
  <si>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</si>
  <si>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</si>
  <si>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</si>
  <si>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</si>
  <si>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</si>
  <si>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</si>
  <si>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</si>
  <si>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</si>
  <si>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</si>
  <si>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</si>
  <si>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</si>
  <si>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</si>
  <si>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</si>
  <si>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</si>
  <si>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</si>
  <si>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</si>
  <si>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</si>
  <si>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</si>
  <si>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</si>
  <si>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</si>
  <si>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</si>
  <si>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</si>
  <si>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</si>
  <si>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</si>
  <si>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</si>
  <si>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</si>
  <si>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</si>
  <si>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</si>
  <si>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</si>
  <si>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</si>
  <si>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</si>
  <si>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</si>
  <si>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</si>
  <si>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</si>
  <si>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</si>
  <si>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</si>
  <si>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</si>
  <si>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</si>
  <si>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</si>
  <si>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</si>
  <si>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</si>
  <si>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</si>
  <si>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</si>
  <si>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</si>
  <si>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</si>
  <si>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</si>
  <si>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</si>
  <si>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</si>
  <si>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</si>
  <si>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</si>
  <si>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</si>
  <si>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</si>
  <si>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</si>
  <si>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</si>
  <si>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</si>
  <si>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</si>
  <si>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</si>
  <si>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</si>
  <si>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</si>
  <si>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</si>
  <si>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</si>
  <si>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</si>
  <si>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</si>
  <si>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</si>
  <si>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</si>
  <si>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</si>
  <si>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</si>
  <si>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</si>
  <si>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</si>
  <si>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</si>
  <si>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</si>
  <si>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</si>
  <si>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</si>
  <si>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</si>
  <si>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</si>
  <si>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</si>
  <si>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</si>
  <si>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</si>
  <si>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</si>
  <si>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</si>
  <si>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</si>
  <si>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</si>
  <si>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</si>
  <si>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</si>
  <si>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</si>
  <si>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</si>
  <si>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</si>
  <si>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</si>
  <si>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</si>
  <si>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</si>
  <si>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</si>
  <si>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</si>
  <si>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</si>
  <si>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</si>
  <si>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</si>
  <si>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</si>
  <si>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</si>
  <si>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</si>
  <si>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</si>
  <si>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</si>
  <si>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</si>
  <si>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</si>
  <si>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</si>
  <si>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</si>
  <si>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</si>
  <si>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</si>
  <si>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</si>
  <si>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</si>
  <si>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</si>
  <si>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</si>
  <si>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</si>
  <si>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</si>
  <si>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</si>
  <si>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</si>
  <si>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</si>
  <si>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</si>
  <si>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</si>
  <si>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</si>
  <si>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</si>
  <si>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</si>
  <si>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</si>
  <si>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</si>
  <si>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</si>
  <si>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</si>
  <si>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</si>
  <si>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</si>
  <si>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</si>
  <si>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</si>
  <si>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</si>
  <si>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</si>
  <si>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</si>
  <si>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</si>
  <si>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</si>
  <si>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</si>
  <si>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</si>
  <si>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</si>
  <si>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</si>
  <si>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</si>
  <si>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</si>
  <si>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</si>
  <si>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</si>
  <si>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</si>
  <si>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</si>
  <si>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</si>
  <si>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</si>
  <si>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</si>
  <si>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</si>
  <si>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</si>
  <si>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</si>
  <si>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</si>
  <si>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</si>
  <si>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</si>
  <si>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</si>
  <si>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</si>
  <si>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</si>
  <si>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</si>
  <si>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</si>
  <si>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</si>
  <si>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</si>
  <si>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</si>
  <si>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</si>
  <si>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</si>
  <si>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</si>
  <si>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</si>
  <si>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</si>
  <si>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</si>
  <si>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</si>
  <si>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</si>
  <si>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</si>
  <si>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</si>
  <si>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</si>
  <si>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</si>
  <si>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</si>
  <si>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</si>
  <si>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</si>
  <si>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</si>
  <si>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</si>
  <si>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</si>
  <si>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</si>
  <si>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</si>
  <si>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</si>
  <si>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</si>
  <si>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</si>
  <si>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</si>
  <si>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</si>
  <si>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</si>
  <si>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</si>
  <si>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</si>
  <si>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</si>
  <si>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</si>
  <si>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</si>
  <si>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</si>
  <si>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</si>
  <si>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</si>
  <si>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</si>
  <si>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</si>
  <si>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</si>
  <si>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</si>
  <si>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</si>
  <si>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</si>
  <si>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</si>
  <si>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</si>
  <si>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</si>
  <si>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</si>
  <si>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</si>
  <si>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</si>
  <si>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</si>
  <si>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</si>
  <si>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</si>
  <si>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</si>
  <si>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</si>
  <si>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</si>
  <si>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</si>
  <si>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</si>
  <si>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</si>
  <si>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</si>
  <si>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</si>
  <si>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</si>
  <si>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</si>
  <si>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</si>
  <si>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</si>
  <si>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</si>
  <si>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</si>
  <si>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</si>
  <si>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</si>
  <si>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</si>
  <si>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</si>
  <si>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</si>
  <si>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</si>
  <si>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</si>
  <si>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</si>
  <si>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</si>
  <si>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</si>
  <si>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</si>
  <si>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</si>
  <si>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</si>
  <si>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</si>
  <si>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</si>
  <si>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</si>
  <si>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</si>
  <si>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</si>
  <si>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</si>
  <si>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</si>
  <si>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</si>
  <si>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</si>
  <si>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</si>
  <si>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</si>
  <si>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</si>
  <si>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</si>
  <si>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</si>
  <si>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</si>
  <si>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</si>
  <si>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</si>
  <si>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</si>
  <si>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</si>
  <si>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</si>
  <si>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</si>
  <si>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</si>
  <si>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</si>
  <si>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</si>
  <si>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</si>
  <si>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</si>
  <si>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</si>
  <si>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</si>
  <si>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</si>
  <si>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</si>
  <si>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</si>
  <si>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</si>
  <si>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</si>
  <si>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</si>
  <si>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</si>
  <si>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</si>
  <si>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</si>
  <si>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</si>
  <si>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</si>
  <si>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</si>
  <si>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</si>
  <si>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</si>
  <si>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</si>
  <si>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</si>
  <si>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</si>
  <si>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</si>
  <si>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</si>
  <si>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</si>
  <si>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</si>
  <si>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</si>
  <si>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</si>
  <si>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</si>
  <si>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</si>
  <si>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</si>
  <si>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</si>
  <si>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</si>
  <si>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</si>
  <si>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</si>
  <si>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</si>
  <si>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</si>
  <si>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</si>
  <si>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</si>
  <si>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</si>
  <si>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</si>
  <si>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</si>
  <si>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</si>
  <si>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</si>
  <si>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</si>
  <si>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</si>
  <si>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</si>
  <si>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</si>
  <si>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</si>
  <si>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</si>
  <si>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</si>
  <si>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</si>
  <si>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</si>
  <si>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</si>
  <si>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</si>
  <si>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</si>
  <si>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</si>
  <si>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</si>
  <si>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</si>
  <si>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</si>
  <si>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</si>
  <si>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</si>
  <si>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</si>
  <si>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</si>
  <si>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</si>
  <si>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</si>
  <si>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</si>
  <si>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</si>
  <si>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</si>
  <si>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</si>
  <si>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</si>
  <si>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</si>
  <si>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</si>
  <si>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</si>
  <si>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</si>
  <si>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</si>
  <si>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</si>
  <si>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</si>
  <si>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</si>
  <si>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</si>
  <si>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</si>
  <si>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</si>
  <si>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</si>
  <si>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</si>
  <si>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</si>
  <si>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</si>
  <si>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</si>
  <si>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</si>
  <si>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</si>
  <si>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</si>
  <si>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</si>
  <si>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</si>
  <si>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</si>
  <si>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</si>
  <si>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</si>
  <si>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</si>
  <si>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</si>
  <si>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</si>
  <si>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</si>
  <si>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</si>
  <si>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</si>
  <si>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</si>
  <si>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</si>
  <si>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</si>
  <si>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</si>
  <si>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</si>
  <si>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</si>
  <si>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</si>
  <si>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</si>
  <si>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</si>
  <si>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</si>
  <si>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</si>
  <si>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</si>
  <si>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</si>
  <si>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</si>
  <si>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</si>
  <si>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</si>
  <si>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</si>
  <si>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</si>
  <si>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</si>
  <si>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</si>
  <si>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</si>
  <si>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</si>
  <si>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</si>
  <si>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</si>
  <si>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</si>
  <si>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</si>
  <si>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</si>
  <si>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</si>
  <si>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</si>
  <si>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</si>
  <si>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</si>
  <si>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</si>
  <si>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</si>
  <si>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</si>
  <si>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</si>
  <si>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</si>
  <si>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</si>
  <si>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</si>
  <si>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</si>
  <si>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</si>
  <si>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</si>
  <si>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</si>
  <si>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</si>
  <si>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</si>
  <si>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</si>
  <si>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</si>
  <si>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</si>
  <si>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</si>
  <si>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</si>
  <si>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</si>
  <si>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</si>
  <si>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</si>
  <si>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</si>
  <si>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</si>
  <si>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</si>
  <si>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</si>
  <si>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</si>
  <si>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</si>
  <si>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</si>
  <si>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</si>
  <si>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</si>
  <si>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</si>
  <si>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</si>
  <si>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</si>
  <si>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</si>
  <si>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</si>
  <si>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</si>
  <si>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</si>
  <si>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</si>
  <si>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</si>
  <si>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</si>
  <si>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</si>
  <si>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</si>
  <si>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</si>
  <si>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</si>
  <si>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</si>
  <si>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</si>
  <si>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</si>
  <si>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</si>
  <si>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</si>
  <si>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</si>
  <si>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</si>
  <si>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</si>
  <si>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</si>
  <si>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</si>
  <si>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</si>
  <si>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</si>
  <si>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</si>
  <si>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</si>
  <si>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</si>
  <si>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</si>
  <si>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</si>
  <si>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</si>
  <si>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</si>
  <si>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</si>
  <si>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</si>
  <si>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</si>
  <si>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</si>
  <si>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</si>
  <si>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</si>
  <si>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</si>
  <si>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</si>
  <si>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</si>
  <si>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</si>
  <si>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</si>
  <si>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</si>
  <si>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</si>
  <si>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</si>
  <si>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</si>
  <si>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</si>
  <si>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</si>
  <si>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</si>
  <si>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</si>
  <si>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</si>
  <si>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</si>
  <si>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</si>
  <si>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</si>
  <si>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</si>
  <si>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</si>
  <si>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</si>
  <si>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</si>
  <si>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</si>
  <si>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</si>
  <si>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</si>
  <si>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</si>
  <si>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</si>
  <si>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</si>
  <si>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</si>
  <si>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</si>
  <si>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</si>
  <si>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</si>
  <si>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</si>
  <si>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</si>
  <si>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</si>
  <si>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</si>
  <si>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</si>
  <si>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</si>
  <si>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</si>
  <si>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</si>
  <si>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</si>
  <si>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</si>
  <si>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</si>
  <si>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</si>
  <si>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</si>
  <si>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</si>
  <si>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</si>
  <si>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</si>
  <si>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</si>
  <si>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</si>
  <si>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</si>
  <si>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</si>
  <si>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</si>
  <si>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</si>
  <si>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</si>
  <si>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</si>
  <si>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</si>
  <si>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</si>
  <si>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</si>
  <si>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</si>
  <si>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</si>
  <si>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</si>
  <si>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</si>
  <si>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</si>
  <si>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</si>
  <si>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</si>
  <si>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</si>
  <si>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</si>
  <si>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</si>
  <si>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</si>
  <si>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</si>
  <si>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</si>
  <si>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</si>
  <si>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</si>
  <si>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</si>
  <si>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</si>
  <si>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</si>
  <si>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</si>
  <si>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</si>
  <si>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</si>
  <si>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</si>
  <si>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</si>
  <si>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</si>
  <si>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</si>
  <si>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</si>
  <si>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</si>
  <si>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</si>
  <si>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</si>
  <si>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</si>
  <si>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</si>
  <si>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</si>
  <si>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</si>
  <si>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</si>
  <si>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</si>
  <si>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</si>
  <si>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</si>
  <si>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</si>
  <si>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</si>
  <si>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</si>
  <si>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</si>
  <si>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</si>
  <si>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</si>
  <si>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</si>
  <si>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</si>
  <si>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</si>
  <si>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</si>
  <si>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</si>
  <si>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</si>
  <si>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</si>
  <si>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</si>
  <si>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</si>
  <si>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</si>
  <si>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</si>
  <si>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</si>
  <si>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</si>
  <si>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</si>
  <si>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</si>
  <si>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</si>
  <si>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</si>
  <si>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</si>
  <si>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</si>
  <si>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</si>
  <si>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</si>
  <si>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</si>
  <si>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</si>
  <si>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</si>
  <si>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</si>
  <si>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</si>
  <si>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</si>
  <si>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</si>
  <si>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</si>
  <si>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</si>
  <si>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</si>
  <si>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</si>
  <si>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</si>
  <si>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</si>
  <si>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</si>
  <si>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</si>
  <si>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</si>
  <si>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</si>
  <si>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</si>
  <si>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</si>
  <si>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</si>
  <si>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</si>
  <si>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</si>
  <si>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</si>
  <si>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</si>
  <si>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</si>
  <si>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</si>
  <si>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</si>
  <si>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</si>
  <si>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</si>
  <si>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</si>
  <si>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</si>
  <si>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</si>
  <si>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</si>
  <si>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</si>
  <si>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</si>
  <si>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</si>
  <si>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</si>
  <si>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</si>
  <si>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</si>
  <si>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</si>
  <si>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</si>
  <si>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</si>
  <si>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</si>
  <si>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</si>
  <si>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</si>
  <si>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</si>
  <si>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</si>
  <si>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</si>
  <si>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</si>
  <si>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</si>
  <si>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</si>
  <si>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</si>
  <si>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</si>
  <si>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</si>
  <si>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</si>
  <si>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</si>
  <si>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</si>
  <si>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</si>
  <si>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</si>
  <si>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</si>
  <si>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</si>
  <si>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</si>
  <si>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</si>
  <si>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</si>
  <si>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</si>
  <si>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</si>
  <si>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</si>
  <si>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</si>
  <si>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</si>
  <si>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</si>
  <si>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</si>
  <si>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</si>
  <si>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</si>
  <si>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</si>
  <si>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</si>
  <si>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</si>
  <si>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</si>
  <si>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</si>
  <si>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</si>
  <si>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</si>
  <si>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</si>
  <si>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</si>
  <si>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</si>
  <si>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</si>
  <si>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</si>
  <si>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</si>
  <si>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</si>
  <si>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</si>
  <si>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</si>
  <si>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</si>
  <si>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</si>
  <si>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</si>
  <si>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</si>
  <si>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</si>
  <si>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</si>
  <si>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</si>
  <si>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</si>
  <si>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</si>
  <si>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</si>
  <si>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</si>
  <si>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</si>
  <si>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</si>
  <si>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</si>
  <si>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</si>
  <si>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</si>
  <si>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</si>
  <si>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</si>
  <si>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</si>
  <si>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</si>
  <si>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</si>
  <si>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</si>
  <si>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</si>
  <si>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</si>
  <si>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</si>
  <si>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</si>
  <si>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</si>
  <si>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</si>
  <si>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</si>
  <si>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</si>
  <si>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</si>
  <si>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</si>
  <si>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</si>
  <si>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</si>
  <si>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</si>
  <si>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</si>
  <si>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</si>
  <si>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</si>
  <si>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</si>
  <si>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</si>
  <si>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</si>
  <si>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</si>
  <si>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</si>
  <si>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</si>
  <si>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</si>
  <si>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</si>
  <si>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</si>
  <si>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</si>
  <si>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</si>
  <si>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</si>
  <si>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</si>
  <si>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</si>
  <si>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</si>
  <si>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</si>
  <si>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</si>
  <si>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</si>
  <si>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</si>
  <si>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</si>
  <si>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</si>
  <si>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</si>
  <si>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</si>
  <si>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</si>
  <si>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</si>
  <si>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</si>
  <si>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</si>
  <si>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</si>
  <si>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</si>
  <si>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</si>
  <si>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</si>
  <si>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</si>
  <si>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</si>
  <si>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</si>
  <si>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</si>
  <si>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</si>
  <si>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</si>
  <si>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</si>
  <si>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</si>
  <si>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</si>
  <si>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</si>
  <si>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</si>
  <si>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</si>
  <si>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</si>
  <si>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</si>
  <si>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</si>
  <si>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</si>
  <si>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</si>
  <si>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</si>
  <si>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</si>
  <si>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</si>
  <si>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</si>
  <si>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</si>
  <si>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</si>
  <si>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</si>
  <si>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</si>
  <si>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</si>
  <si>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</si>
  <si>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</si>
  <si>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</si>
  <si>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</si>
  <si>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</si>
  <si>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</si>
  <si>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</si>
  <si>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</si>
  <si>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</si>
  <si>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</si>
  <si>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</si>
  <si>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</si>
  <si>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</si>
  <si>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</si>
  <si>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</si>
  <si>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</si>
  <si>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</si>
  <si>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</si>
  <si>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</si>
  <si>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</si>
  <si>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</si>
  <si>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</si>
  <si>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</si>
  <si>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</si>
  <si>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</si>
  <si>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</si>
  <si>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</si>
  <si>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</si>
  <si>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</si>
  <si>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</si>
  <si>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</si>
  <si>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</si>
  <si>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</si>
  <si>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</si>
  <si>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</si>
  <si>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</si>
  <si>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</si>
  <si>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</si>
  <si>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</si>
  <si>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</si>
  <si>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</si>
  <si>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</si>
  <si>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</si>
  <si>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</si>
  <si>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</si>
  <si>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</si>
  <si>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</si>
  <si>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</si>
  <si>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</si>
  <si>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</si>
  <si>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</si>
  <si>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</si>
  <si>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</si>
  <si>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</si>
  <si>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</si>
  <si>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</si>
  <si>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</si>
  <si>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</si>
  <si>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</si>
  <si>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</si>
  <si>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</si>
  <si>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</si>
  <si>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</si>
  <si>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</si>
  <si>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</si>
  <si>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</si>
  <si>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</si>
  <si>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</si>
  <si>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</si>
  <si>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</si>
  <si>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</si>
  <si>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</si>
  <si>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</si>
  <si>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</si>
  <si>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</si>
  <si>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</si>
  <si>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</si>
  <si>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</si>
  <si>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</si>
  <si>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</si>
  <si>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</si>
  <si>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</si>
  <si>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</si>
  <si>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</si>
  <si>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</si>
  <si>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</si>
  <si>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</si>
  <si>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</si>
  <si>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</si>
  <si>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</si>
  <si>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</si>
  <si>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</si>
  <si>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</si>
  <si>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</si>
  <si>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</si>
  <si>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</si>
  <si>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</si>
  <si>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</si>
  <si>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</si>
  <si>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</si>
  <si>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</si>
  <si>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</si>
  <si>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</si>
  <si>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</si>
  <si>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</si>
  <si>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</si>
  <si>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</si>
  <si>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</si>
  <si>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</si>
  <si>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</si>
  <si>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</si>
  <si>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</si>
  <si>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</si>
  <si>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</si>
  <si>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</si>
  <si>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</si>
  <si>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</si>
  <si>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</si>
  <si>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</si>
  <si>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</si>
  <si>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</si>
  <si>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</si>
  <si>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</si>
  <si>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</si>
  <si>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</si>
  <si>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</si>
  <si>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</si>
  <si>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</si>
  <si>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</si>
  <si>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</si>
  <si>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</si>
  <si>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</si>
  <si>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</si>
  <si>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</si>
  <si>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</si>
  <si>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</si>
  <si>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</si>
  <si>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</si>
  <si>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</si>
  <si>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</si>
  <si>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</si>
  <si>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</si>
  <si>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</si>
  <si>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</si>
  <si>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</si>
  <si>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</si>
  <si>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</si>
  <si>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</si>
  <si>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</si>
  <si>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</si>
  <si>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</si>
  <si>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</si>
  <si>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</si>
  <si>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</si>
  <si>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</si>
  <si>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</si>
  <si>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</si>
  <si>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</si>
  <si>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</si>
  <si>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</si>
  <si>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</si>
  <si>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</si>
  <si>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</si>
  <si>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</si>
  <si>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</si>
  <si>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</si>
  <si>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</si>
  <si>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</si>
  <si>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</si>
  <si>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</si>
  <si>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</si>
  <si>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</si>
  <si>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</si>
  <si>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</si>
  <si>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</si>
  <si>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</si>
  <si>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</si>
  <si>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</si>
  <si>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</si>
  <si>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</si>
  <si>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</si>
  <si>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</si>
  <si>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</si>
  <si>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</si>
  <si>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</si>
  <si>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</si>
  <si>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</si>
  <si>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</si>
  <si>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</si>
  <si>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</si>
  <si>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</si>
  <si>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</si>
  <si>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</si>
  <si>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</si>
  <si>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</si>
  <si>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</si>
  <si>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</si>
  <si>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</si>
  <si>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</si>
  <si>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</si>
  <si>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</si>
  <si>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</si>
  <si>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</si>
  <si>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</si>
  <si>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</si>
  <si>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</si>
  <si>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</si>
  <si>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</si>
  <si>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</si>
  <si>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</si>
  <si>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</si>
  <si>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</si>
  <si>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</si>
  <si>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</si>
  <si>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</si>
  <si>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</si>
  <si>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</si>
  <si>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</si>
  <si>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</si>
  <si>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</si>
  <si>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</si>
  <si>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</si>
  <si>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</si>
  <si>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</si>
  <si>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</si>
  <si>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</si>
  <si>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</si>
  <si>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</si>
  <si>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</si>
  <si>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</si>
  <si>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</si>
  <si>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</si>
  <si>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</si>
  <si>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</si>
  <si>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</si>
  <si>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</si>
  <si>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</si>
  <si>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</si>
  <si>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</si>
  <si>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</si>
  <si>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</si>
  <si>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</si>
  <si>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</si>
  <si>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</si>
  <si>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</si>
  <si>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</si>
  <si>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</si>
  <si>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</si>
  <si>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</si>
  <si>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</si>
  <si>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</si>
  <si>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</si>
  <si>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</si>
  <si>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</si>
  <si>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</si>
  <si>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</si>
  <si>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</si>
  <si>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</si>
  <si>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</si>
  <si>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</si>
  <si>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</si>
  <si>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</si>
  <si>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</si>
  <si>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</si>
  <si>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</si>
  <si>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</si>
  <si>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</si>
  <si>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</si>
  <si>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</si>
  <si>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</si>
  <si>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</si>
  <si>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</si>
  <si>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</si>
  <si>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</si>
  <si>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</si>
  <si>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</si>
  <si>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</si>
  <si>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</si>
  <si>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</si>
  <si>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</si>
  <si>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</si>
  <si>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</si>
  <si>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</si>
  <si>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</si>
  <si>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</si>
  <si>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</si>
  <si>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</si>
  <si>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</si>
  <si>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</si>
  <si>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</si>
  <si>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</si>
  <si>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</si>
  <si>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</si>
  <si>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</si>
  <si>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</si>
  <si>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</si>
  <si>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</si>
  <si>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</si>
  <si>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</si>
  <si>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</si>
  <si>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</si>
  <si>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</si>
  <si>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</si>
  <si>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</si>
  <si>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</si>
  <si>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</si>
  <si>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</si>
  <si>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</si>
  <si>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</si>
  <si>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</si>
  <si>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</si>
  <si>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</si>
  <si>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</si>
  <si>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</si>
  <si>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</si>
  <si>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</si>
  <si>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</si>
  <si>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</si>
  <si>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</si>
  <si>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</si>
  <si>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</si>
  <si>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</si>
  <si>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</si>
  <si>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</si>
  <si>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</si>
  <si>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</si>
  <si>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</si>
  <si>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</si>
  <si>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</si>
  <si>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</si>
  <si>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</si>
  <si>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</si>
  <si>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</si>
  <si>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</si>
  <si>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</si>
  <si>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</si>
  <si>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</si>
  <si>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</si>
  <si>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</si>
  <si>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</si>
  <si>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</si>
  <si>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</si>
  <si>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</si>
  <si>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</si>
  <si>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</si>
  <si>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</si>
  <si>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</si>
  <si>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</si>
  <si>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</si>
  <si>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</si>
  <si>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</si>
  <si>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</si>
  <si>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</si>
  <si>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</si>
  <si>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</si>
  <si>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</si>
  <si>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</si>
  <si>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</si>
  <si>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</si>
  <si>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</si>
  <si>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</si>
  <si>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</si>
  <si>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</si>
  <si>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</si>
  <si>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</si>
  <si>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</si>
  <si>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</si>
  <si>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</si>
  <si>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</si>
  <si>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</si>
  <si>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</si>
  <si>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</si>
  <si>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</si>
  <si>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</si>
  <si>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</si>
  <si>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</si>
  <si>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</si>
  <si>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</si>
  <si>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</si>
  <si>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</si>
  <si>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</si>
  <si>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</si>
  <si>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</si>
  <si>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</si>
  <si>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</si>
  <si>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</si>
  <si>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</si>
  <si>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</si>
  <si>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</si>
  <si>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</si>
  <si>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</si>
  <si>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</si>
  <si>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</si>
  <si>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</si>
  <si>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</si>
  <si>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</si>
  <si>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</si>
  <si>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</si>
  <si>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</si>
  <si>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</si>
  <si>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</si>
  <si>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</si>
  <si>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</si>
  <si>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</si>
  <si>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</si>
  <si>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</si>
  <si>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</si>
  <si>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</si>
  <si>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</si>
  <si>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</si>
  <si>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</si>
  <si>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</si>
  <si>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</si>
  <si>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</si>
  <si>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</si>
  <si>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</si>
  <si>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</si>
  <si>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</si>
  <si>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</si>
  <si>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</si>
  <si>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</si>
  <si>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</si>
  <si>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</si>
  <si>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</si>
  <si>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</si>
  <si>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</si>
  <si>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</si>
  <si>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</si>
  <si>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</si>
  <si>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</si>
  <si>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</si>
  <si>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</si>
  <si>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</si>
  <si>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</si>
  <si>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</si>
  <si>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</si>
  <si>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</si>
  <si>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</si>
  <si>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</si>
  <si>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</si>
  <si>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</si>
  <si>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</si>
  <si>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</si>
  <si>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</si>
  <si>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</si>
  <si>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</si>
  <si>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</si>
  <si>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</si>
  <si>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</si>
  <si>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</si>
  <si>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</si>
  <si>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</si>
  <si>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</si>
  <si>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</si>
  <si>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</si>
  <si>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</si>
  <si>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</si>
  <si>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</si>
  <si>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</si>
  <si>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</si>
  <si>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</si>
  <si>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</si>
  <si>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</si>
  <si>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</si>
  <si>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</si>
  <si>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</si>
  <si>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</si>
  <si>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</si>
  <si>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</si>
  <si>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</si>
  <si>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</si>
  <si>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</si>
  <si>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</si>
  <si>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</si>
  <si>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</si>
  <si>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</si>
  <si>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</si>
  <si>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</si>
  <si>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</si>
  <si>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</si>
  <si>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</si>
  <si>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</si>
  <si>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</si>
  <si>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</si>
  <si>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</si>
  <si>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</si>
  <si>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</si>
  <si>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</si>
  <si>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</si>
  <si>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</si>
  <si>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</si>
  <si>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</si>
  <si>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</si>
  <si>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</si>
  <si>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</si>
  <si>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</si>
  <si>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</si>
  <si>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</si>
  <si>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</si>
  <si>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</si>
  <si>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</si>
  <si>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</si>
  <si>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</si>
  <si>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</si>
  <si>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</si>
  <si>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</si>
  <si>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</si>
  <si>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</si>
  <si>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</si>
  <si>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</si>
  <si>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</si>
  <si>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</si>
  <si>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</si>
  <si>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</si>
  <si>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</si>
  <si>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</si>
  <si>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</si>
  <si>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</si>
  <si>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</si>
  <si>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</si>
  <si>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</si>
  <si>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</si>
  <si>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</si>
  <si>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</si>
  <si>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</si>
  <si>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</si>
  <si>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</si>
  <si>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</si>
  <si>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</si>
  <si>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</si>
  <si>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</si>
  <si>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</si>
  <si>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</si>
  <si>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</si>
  <si>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</si>
  <si>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</si>
  <si>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</si>
  <si>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</si>
  <si>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</si>
  <si>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</si>
  <si>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</si>
  <si>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</si>
  <si>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</si>
  <si>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</si>
  <si>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</si>
  <si>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</si>
  <si>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</si>
  <si>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</si>
  <si>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</si>
  <si>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</si>
  <si>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</si>
  <si>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</si>
  <si>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</si>
  <si>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</si>
  <si>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</si>
  <si>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</si>
  <si>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</si>
  <si>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</si>
  <si>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</si>
  <si>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</si>
  <si>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</si>
  <si>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</si>
  <si>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</si>
  <si>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</si>
  <si>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</si>
  <si>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</si>
  <si>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</si>
  <si>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</si>
  <si>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</si>
  <si>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</si>
  <si>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</si>
  <si>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</si>
  <si>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</si>
  <si>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</si>
  <si>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</si>
  <si>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</si>
  <si>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</si>
  <si>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</si>
  <si>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</si>
  <si>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</si>
  <si>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</si>
  <si>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</si>
  <si>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</si>
  <si>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</si>
  <si>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</si>
  <si>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</si>
  <si>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</si>
  <si>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</si>
  <si>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</si>
  <si>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</si>
  <si>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</si>
  <si>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</si>
  <si>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</si>
  <si>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</si>
  <si>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</si>
  <si>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</si>
  <si>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</si>
  <si>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</si>
  <si>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</si>
  <si>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</si>
  <si>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</si>
  <si>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</si>
  <si>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</si>
  <si>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</si>
  <si>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</si>
  <si>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</si>
  <si>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</si>
  <si>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</si>
  <si>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</si>
  <si>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</si>
  <si>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</si>
  <si>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</si>
  <si>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</si>
  <si>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</si>
  <si>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</si>
  <si>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</si>
  <si>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</si>
  <si>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</si>
  <si>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</si>
  <si>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</si>
  <si>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</si>
  <si>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</si>
  <si>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</si>
  <si>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</si>
  <si>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</si>
  <si>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</si>
  <si>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</si>
  <si>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</si>
  <si>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</si>
  <si>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</si>
  <si>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</si>
  <si>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</si>
  <si>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</si>
  <si>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</si>
  <si>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</si>
  <si>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</si>
  <si>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</si>
  <si>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</si>
  <si>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</si>
  <si>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</si>
  <si>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</si>
  <si>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</si>
  <si>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</si>
  <si>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</si>
  <si>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</si>
  <si>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</si>
  <si>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</si>
  <si>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</si>
  <si>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</si>
  <si>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</si>
  <si>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</si>
  <si>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</si>
  <si>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</si>
  <si>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</si>
  <si>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</si>
  <si>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</si>
  <si>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</si>
  <si>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</si>
  <si>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</si>
  <si>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</si>
  <si>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</si>
  <si>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</si>
  <si>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</si>
  <si>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</si>
  <si>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</si>
  <si>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</si>
  <si>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</si>
  <si>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</si>
  <si>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</si>
  <si>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</si>
  <si>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</si>
  <si>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</si>
  <si>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</si>
  <si>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</si>
  <si>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</si>
  <si>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</si>
  <si>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</si>
  <si>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</si>
  <si>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</si>
  <si>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</si>
  <si>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</si>
  <si>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</si>
  <si>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</si>
  <si>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</si>
  <si>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</si>
  <si>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</si>
  <si>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</si>
  <si>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</si>
  <si>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</si>
  <si>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</si>
  <si>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</si>
  <si>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</si>
  <si>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</si>
  <si>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</si>
  <si>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</si>
  <si>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</si>
  <si>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</si>
  <si>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</si>
  <si>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</si>
  <si>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</si>
  <si>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</si>
  <si>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</si>
  <si>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</si>
  <si>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</si>
  <si>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</si>
  <si>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</si>
  <si>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</si>
  <si>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</si>
  <si>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</si>
  <si>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</si>
  <si>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</si>
  <si>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</si>
  <si>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</si>
  <si>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</si>
  <si>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</si>
  <si>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</si>
  <si>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</si>
  <si>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</si>
  <si>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</si>
  <si>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</si>
  <si>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</si>
  <si>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</si>
  <si>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</si>
  <si>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</si>
  <si>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</si>
  <si>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</si>
  <si>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</si>
  <si>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</si>
  <si>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</si>
  <si>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</si>
  <si>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</si>
  <si>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</si>
  <si>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</si>
  <si>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</si>
  <si>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</si>
  <si>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</si>
  <si>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</si>
  <si>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</si>
  <si>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</si>
  <si>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</si>
  <si>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</si>
  <si>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</si>
  <si>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</si>
  <si>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</si>
  <si>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</si>
  <si>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</si>
  <si>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</si>
  <si>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</si>
  <si>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</si>
  <si>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</si>
  <si>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</si>
  <si>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</si>
  <si>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</si>
  <si>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</si>
  <si>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</si>
  <si>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</si>
  <si>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</si>
  <si>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</si>
  <si>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</si>
  <si>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</si>
  <si>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</si>
  <si>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</si>
  <si>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</si>
  <si>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</si>
  <si>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</si>
  <si>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</si>
  <si>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</si>
  <si>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</si>
  <si>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</si>
  <si>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</si>
  <si>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</si>
  <si>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</si>
  <si>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</si>
  <si>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</si>
  <si>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</si>
  <si>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</si>
  <si>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</si>
  <si>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</si>
  <si>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</si>
  <si>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</si>
  <si>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</si>
  <si>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</si>
  <si>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</si>
  <si>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</si>
  <si>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</si>
  <si>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</si>
  <si>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</si>
  <si>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</si>
  <si>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</si>
  <si>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</si>
  <si>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</si>
  <si>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</si>
  <si>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</si>
  <si>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</si>
  <si>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</si>
  <si>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</si>
  <si>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</si>
  <si>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</si>
  <si>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</si>
  <si>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</si>
  <si>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</si>
  <si>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</si>
  <si>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</si>
  <si>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</si>
  <si>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</si>
  <si>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</si>
  <si>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</si>
  <si>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</si>
  <si>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</si>
  <si>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</si>
  <si>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</si>
  <si>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</si>
  <si>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</si>
  <si>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</si>
  <si>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</si>
  <si>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</si>
  <si>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</si>
  <si>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</si>
  <si>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</si>
  <si>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</si>
  <si>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</si>
  <si>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</si>
  <si>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</si>
  <si>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</si>
  <si>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</si>
  <si>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</si>
  <si>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</si>
  <si>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</si>
  <si>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</si>
  <si>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</si>
  <si>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</si>
  <si>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</si>
  <si>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</si>
  <si>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</si>
  <si>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</si>
  <si>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</si>
  <si>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</si>
  <si>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</si>
  <si>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</si>
  <si>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</si>
  <si>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</si>
  <si>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</si>
  <si>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</si>
  <si>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</si>
  <si>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</si>
  <si>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</si>
  <si>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</si>
  <si>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</si>
  <si>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</si>
  <si>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</si>
  <si>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</si>
  <si>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</si>
  <si>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</si>
  <si>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</si>
  <si>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</si>
  <si>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</si>
  <si>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</si>
  <si>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</si>
  <si>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</si>
  <si>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</si>
  <si>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</si>
  <si>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</si>
  <si>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</si>
  <si>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</si>
  <si>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</si>
  <si>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</si>
  <si>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</si>
  <si>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</si>
  <si>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</si>
  <si>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</si>
  <si>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</si>
  <si>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</si>
  <si>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</si>
  <si>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</si>
  <si>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</si>
  <si>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</si>
  <si>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</si>
  <si>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</si>
  <si>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</si>
  <si>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</si>
  <si>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</si>
  <si>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</si>
  <si>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</si>
  <si>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</si>
  <si>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</si>
  <si>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</si>
  <si>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</si>
  <si>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</si>
  <si>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</si>
  <si>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</si>
  <si>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</si>
  <si>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</si>
  <si>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</si>
  <si>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</si>
  <si>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</si>
  <si>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</si>
  <si>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</si>
  <si>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</si>
  <si>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</si>
  <si>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</si>
  <si>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</si>
  <si>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</si>
  <si>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</si>
  <si>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</si>
  <si>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</si>
  <si>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</si>
  <si>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</si>
  <si>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</si>
  <si>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</si>
  <si>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</si>
  <si>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</si>
  <si>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</si>
  <si>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</si>
  <si>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</si>
  <si>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</si>
  <si>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</si>
  <si>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</si>
  <si>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</si>
  <si>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</si>
  <si>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</si>
  <si>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</si>
  <si>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</si>
  <si>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</si>
  <si>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</si>
  <si>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</si>
  <si>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</si>
  <si>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</si>
  <si>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</si>
  <si>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</si>
  <si>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</si>
  <si>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</si>
  <si>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</si>
  <si>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</si>
  <si>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</si>
  <si>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</si>
  <si>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</si>
  <si>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</si>
  <si>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</si>
  <si>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</si>
  <si>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</si>
  <si>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</si>
  <si>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</si>
  <si>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</si>
  <si>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</si>
  <si>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</si>
  <si>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</si>
  <si>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</si>
  <si>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</si>
  <si>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</si>
  <si>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</si>
  <si>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</si>
  <si>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</si>
  <si>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</si>
  <si>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</si>
  <si>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</si>
  <si>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</si>
  <si>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</si>
  <si>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</si>
  <si>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</si>
  <si>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</si>
  <si>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</si>
  <si>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</si>
  <si>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</si>
  <si>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</si>
  <si>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</si>
  <si>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</si>
  <si>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</si>
  <si>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</si>
  <si>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</si>
  <si>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</si>
  <si>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</si>
  <si>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</si>
  <si>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</si>
  <si>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</si>
  <si>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</si>
  <si>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</si>
  <si>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</si>
  <si>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</si>
  <si>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</si>
  <si>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</si>
  <si>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</si>
  <si>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</si>
  <si>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</si>
  <si>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</si>
  <si>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</si>
  <si>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</si>
  <si>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</si>
  <si>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</si>
  <si>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</si>
  <si>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</si>
  <si>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</si>
  <si>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</si>
  <si>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</si>
  <si>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</si>
  <si>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</si>
  <si>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</si>
  <si>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</si>
  <si>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</si>
  <si>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</si>
  <si>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</si>
  <si>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</si>
  <si>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</si>
  <si>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</si>
  <si>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</si>
  <si>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</si>
  <si>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</si>
  <si>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</si>
  <si>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</si>
  <si>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</si>
  <si>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</si>
  <si>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</si>
  <si>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</si>
  <si>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</si>
  <si>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</si>
  <si>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</si>
  <si>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</si>
  <si>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</si>
  <si>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</si>
  <si>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</si>
  <si>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</si>
  <si>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</si>
  <si>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</si>
  <si>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</si>
  <si>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</si>
  <si>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</si>
  <si>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</si>
  <si>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</si>
  <si>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</si>
  <si>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</si>
  <si>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</si>
  <si>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</si>
  <si>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</si>
  <si>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</si>
  <si>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</si>
  <si>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</si>
  <si>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</si>
  <si>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</si>
  <si>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</si>
  <si>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</si>
  <si>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</si>
  <si>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</si>
  <si>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</si>
  <si>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</si>
  <si>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</si>
  <si>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</si>
  <si>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</si>
  <si>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</si>
  <si>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</si>
  <si>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</si>
  <si>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</si>
  <si>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</si>
  <si>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</si>
  <si>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</si>
  <si>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</si>
  <si>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</si>
  <si>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</si>
  <si>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</si>
  <si>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</si>
  <si>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</si>
  <si>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</si>
  <si>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</si>
  <si>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</si>
  <si>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</si>
  <si>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</si>
  <si>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</si>
  <si>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</si>
  <si>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</si>
  <si>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</si>
  <si>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</si>
  <si>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</si>
  <si>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</si>
  <si>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</si>
  <si>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</si>
  <si>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</si>
  <si>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</si>
  <si>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</si>
  <si>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</si>
  <si>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</si>
  <si>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</si>
  <si>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</si>
  <si>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</si>
  <si>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</si>
  <si>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</si>
  <si>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</si>
  <si>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</si>
  <si>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</si>
  <si>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</si>
  <si>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</si>
  <si>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</si>
  <si>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</si>
  <si>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</si>
  <si>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</si>
  <si>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</si>
  <si>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</si>
  <si>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</si>
  <si>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</si>
  <si>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</si>
  <si>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</si>
  <si>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</si>
  <si>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</si>
  <si>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</si>
  <si>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</si>
  <si>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</si>
  <si>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</si>
  <si>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</si>
  <si>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</si>
  <si>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</si>
  <si>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</si>
  <si>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</si>
  <si>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</si>
  <si>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</si>
  <si>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</si>
  <si>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</si>
  <si>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</si>
  <si>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</si>
  <si>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</si>
  <si>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</si>
  <si>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</si>
  <si>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</si>
  <si>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</si>
  <si>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</si>
  <si>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</si>
  <si>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</si>
  <si>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</si>
  <si>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</si>
  <si>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</si>
  <si>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</si>
  <si>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</si>
  <si>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</si>
  <si>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</si>
  <si>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</si>
  <si>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</si>
  <si>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</si>
  <si>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</si>
  <si>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</si>
  <si>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</si>
  <si>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</si>
  <si>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</si>
  <si>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</si>
  <si>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</si>
  <si>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</si>
  <si>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</si>
  <si>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</si>
  <si>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</si>
  <si>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</si>
  <si>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</si>
  <si>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</si>
  <si>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</si>
  <si>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</si>
  <si>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</si>
  <si>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</si>
  <si>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</si>
  <si>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</si>
  <si>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</si>
  <si>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</si>
  <si>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</si>
  <si>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</si>
  <si>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</si>
  <si>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</si>
  <si>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</si>
  <si>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</si>
  <si>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</si>
  <si>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</si>
  <si>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</si>
  <si>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</si>
  <si>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</si>
  <si>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</si>
  <si>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</si>
  <si>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</si>
  <si>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</si>
  <si>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</si>
  <si>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</si>
  <si>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</si>
  <si>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</si>
  <si>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</si>
  <si>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</si>
  <si>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</si>
  <si>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</si>
  <si>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</si>
  <si>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</si>
  <si>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</si>
  <si>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</si>
  <si>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</si>
  <si>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</si>
  <si>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</si>
  <si>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</si>
  <si>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</si>
  <si>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</si>
  <si>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</si>
  <si>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</si>
  <si>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</si>
  <si>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</si>
  <si>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</si>
  <si>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</si>
  <si>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</si>
  <si>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</si>
  <si>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</si>
  <si>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</si>
  <si>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</si>
  <si>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</si>
  <si>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</si>
  <si>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</si>
  <si>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</si>
  <si>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</si>
  <si>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</si>
  <si>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</si>
  <si>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</si>
  <si>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</si>
  <si>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</si>
  <si>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</si>
  <si>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</si>
  <si>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</si>
  <si>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</si>
  <si>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</si>
  <si>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</si>
  <si>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</si>
  <si>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</si>
  <si>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</si>
  <si>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</si>
  <si>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</si>
  <si>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</si>
  <si>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</si>
  <si>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</si>
  <si>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</si>
  <si>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</si>
  <si>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</si>
  <si>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</si>
  <si>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</si>
  <si>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</si>
  <si>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</si>
  <si>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</si>
  <si>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</si>
  <si>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</si>
  <si>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</si>
  <si>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</si>
  <si>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</si>
  <si>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</si>
  <si>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</si>
  <si>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</si>
  <si>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</si>
  <si>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</si>
  <si>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</si>
  <si>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</si>
  <si>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</si>
  <si>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</si>
  <si>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</si>
  <si>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</si>
  <si>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</si>
  <si>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</si>
  <si>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</si>
  <si>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</si>
  <si>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</si>
  <si>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</si>
  <si>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</si>
  <si>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</si>
  <si>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</si>
  <si>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</si>
  <si>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</si>
  <si>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</si>
  <si>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</si>
  <si>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</si>
  <si>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</si>
  <si>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</si>
  <si>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</si>
  <si>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</si>
  <si>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</si>
  <si>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</si>
  <si>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</si>
  <si>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</si>
  <si>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</si>
  <si>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</si>
  <si>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</si>
  <si>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</si>
  <si>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</si>
  <si>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</si>
  <si>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</si>
  <si>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</si>
  <si>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</si>
  <si>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</si>
  <si>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</si>
  <si>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</si>
  <si>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</si>
  <si>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</si>
  <si>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</si>
  <si>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</si>
  <si>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</si>
  <si>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</si>
  <si>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</si>
  <si>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</si>
  <si>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</si>
  <si>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</si>
  <si>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</si>
  <si>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</si>
  <si>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</si>
  <si>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</si>
  <si>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</si>
  <si>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</si>
  <si>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</si>
  <si>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</si>
  <si>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</si>
  <si>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</si>
  <si>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</si>
  <si>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</si>
  <si>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</si>
  <si>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</si>
  <si>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</si>
  <si>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</si>
  <si>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</si>
  <si>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</si>
  <si>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</si>
  <si>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</si>
  <si>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</si>
  <si>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</si>
  <si>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</si>
  <si>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</si>
  <si>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</si>
  <si>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</si>
  <si>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</si>
  <si>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</si>
  <si>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</si>
  <si>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</si>
  <si>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</si>
  <si>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</si>
  <si>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</si>
  <si>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</si>
  <si>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</si>
  <si>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</si>
  <si>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</si>
  <si>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</si>
  <si>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</si>
  <si>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</si>
  <si>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</si>
  <si>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</si>
  <si>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</si>
  <si>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</si>
  <si>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</si>
  <si>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</si>
  <si>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</si>
  <si>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</si>
  <si>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</si>
  <si>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</si>
  <si>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</si>
  <si>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</si>
  <si>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</si>
  <si>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</si>
  <si>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</si>
  <si>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</si>
  <si>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</si>
  <si>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</si>
  <si>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</si>
  <si>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</si>
  <si>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</si>
  <si>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</si>
  <si>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</si>
  <si>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</si>
  <si>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</si>
  <si>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</si>
  <si>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</si>
  <si>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</si>
  <si>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</si>
  <si>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</si>
  <si>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</si>
  <si>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</si>
  <si>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</si>
  <si>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</si>
  <si>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</si>
  <si>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</si>
  <si>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</si>
  <si>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</si>
  <si>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</si>
  <si>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</si>
  <si>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</si>
  <si>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</si>
  <si>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</si>
  <si>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</si>
  <si>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</si>
  <si>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</si>
  <si>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</si>
  <si>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</si>
  <si>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</si>
  <si>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</si>
  <si>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</si>
  <si>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</si>
  <si>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</si>
  <si>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</si>
  <si>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</si>
  <si>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</si>
  <si>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</si>
  <si>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</si>
  <si>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</si>
  <si>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</si>
  <si>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</si>
  <si>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</si>
  <si>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</si>
  <si>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</si>
  <si>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</si>
  <si>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</si>
  <si>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</si>
  <si>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</si>
  <si>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</si>
  <si>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</si>
  <si>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</si>
  <si>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</si>
  <si>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</si>
  <si>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</si>
  <si>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</si>
  <si>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</si>
  <si>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</si>
  <si>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</si>
  <si>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</si>
  <si>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</si>
  <si>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</si>
  <si>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</si>
  <si>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</si>
  <si>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</si>
  <si>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</si>
  <si>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</si>
  <si>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</si>
  <si>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</si>
  <si>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</si>
  <si>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</si>
  <si>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</si>
  <si>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</si>
  <si>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</si>
  <si>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</si>
  <si>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</si>
  <si>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</si>
  <si>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</si>
  <si>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</si>
  <si>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</si>
  <si>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</si>
  <si>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</si>
  <si>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</si>
  <si>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</si>
  <si>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</si>
  <si>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</si>
  <si>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</si>
  <si>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</si>
  <si>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</si>
  <si>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</si>
  <si>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</si>
  <si>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</si>
  <si>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</si>
  <si>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</si>
  <si>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</si>
  <si>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</si>
  <si>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</si>
  <si>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</si>
  <si>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</si>
  <si>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</si>
  <si>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</si>
  <si>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</si>
  <si>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</si>
  <si>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</si>
  <si>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</si>
  <si>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</si>
  <si>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</si>
  <si>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</si>
  <si>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</si>
  <si>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</si>
  <si>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</si>
  <si>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</si>
  <si>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</si>
  <si>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</si>
  <si>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</si>
  <si>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</si>
  <si>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</si>
  <si>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</si>
  <si>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</si>
  <si>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</si>
  <si>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</si>
  <si>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</si>
  <si>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</si>
  <si>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</si>
  <si>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</si>
  <si>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</si>
  <si>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</si>
  <si>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</si>
  <si>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</si>
  <si>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</si>
  <si>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</si>
  <si>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</si>
  <si>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</si>
  <si>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</si>
  <si>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</si>
  <si>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</si>
  <si>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</si>
  <si>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</si>
  <si>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</si>
  <si>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</si>
  <si>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</si>
  <si>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</si>
  <si>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</si>
  <si>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</si>
  <si>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</si>
  <si>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</si>
  <si>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</si>
  <si>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</si>
  <si>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</si>
  <si>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</si>
  <si>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</si>
  <si>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</si>
  <si>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</si>
  <si>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</si>
  <si>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</si>
  <si>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</si>
  <si>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</si>
  <si>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</si>
  <si>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</si>
  <si>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</si>
  <si>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</si>
  <si>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</si>
  <si>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</si>
  <si>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</si>
  <si>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</si>
  <si>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</si>
  <si>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</si>
  <si>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</si>
  <si>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</si>
  <si>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</si>
  <si>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</si>
  <si>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</si>
  <si>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</si>
  <si>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</si>
  <si>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</si>
  <si>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</si>
  <si>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</si>
  <si>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</si>
  <si>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</si>
  <si>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</si>
  <si>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</si>
  <si>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</si>
  <si>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</si>
  <si>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</si>
  <si>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</si>
  <si>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</si>
  <si>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</si>
  <si>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</si>
  <si>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</si>
  <si>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</si>
  <si>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</si>
  <si>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</si>
  <si>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</si>
  <si>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</si>
  <si>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</si>
  <si>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</si>
  <si>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</si>
  <si>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</si>
  <si>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</si>
  <si>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</si>
  <si>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</si>
  <si>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</si>
  <si>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</si>
  <si>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</si>
  <si>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</si>
  <si>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</si>
  <si>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</si>
  <si>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</si>
  <si>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</si>
  <si>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</si>
  <si>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</si>
  <si>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</si>
  <si>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</si>
  <si>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</si>
  <si>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</si>
  <si>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</si>
  <si>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</si>
  <si>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</si>
  <si>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</si>
  <si>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</si>
  <si>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</si>
  <si>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</si>
  <si>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</si>
  <si>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</si>
  <si>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</si>
  <si>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</si>
  <si>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</si>
  <si>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</si>
  <si>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</si>
  <si>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</si>
  <si>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</si>
  <si>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</si>
  <si>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</si>
  <si>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</si>
  <si>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</si>
  <si>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</si>
  <si>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</si>
  <si>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</si>
  <si>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</si>
  <si>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</si>
  <si>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</si>
  <si>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</si>
  <si>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</si>
  <si>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</si>
  <si>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</si>
  <si>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</si>
  <si>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</si>
  <si>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</si>
  <si>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</si>
  <si>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</si>
  <si>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</si>
  <si>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</si>
  <si>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</si>
  <si>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</si>
  <si>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</si>
  <si>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</si>
  <si>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</si>
  <si>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</si>
  <si>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</si>
  <si>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</si>
  <si>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</si>
  <si>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</si>
  <si>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</si>
  <si>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</si>
  <si>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</si>
  <si>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</si>
  <si>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</si>
  <si>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</si>
  <si>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</si>
  <si>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</si>
  <si>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</si>
  <si>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</si>
  <si>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</si>
  <si>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</si>
  <si>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</si>
  <si>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</si>
  <si>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</si>
  <si>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</si>
  <si>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</si>
  <si>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</si>
  <si>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</si>
  <si>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</si>
  <si>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</si>
  <si>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</si>
  <si>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</si>
  <si>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</si>
  <si>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</si>
  <si>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</si>
  <si>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</si>
  <si>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</si>
  <si>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</si>
  <si>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</si>
  <si>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</si>
  <si>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</si>
  <si>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</si>
  <si>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</si>
  <si>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</si>
  <si>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</si>
  <si>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</si>
  <si>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</si>
  <si>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</si>
  <si>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</si>
  <si>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</si>
  <si>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</si>
  <si>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</si>
  <si>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</si>
  <si>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</si>
  <si>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</si>
  <si>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</si>
  <si>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</si>
  <si>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</si>
  <si>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</si>
  <si>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</si>
  <si>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</si>
  <si>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</si>
  <si>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</si>
  <si>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</si>
  <si>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</si>
  <si>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</si>
  <si>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</si>
  <si>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</si>
  <si>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</si>
  <si>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</si>
  <si>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</si>
  <si>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</si>
  <si>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</si>
  <si>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</si>
  <si>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</si>
  <si>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</si>
  <si>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</si>
  <si>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</si>
  <si>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</si>
  <si>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</si>
  <si>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</si>
  <si>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</si>
  <si>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</si>
  <si>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</si>
  <si>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</si>
  <si>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</si>
  <si>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</si>
  <si>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</si>
  <si>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</si>
  <si>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</si>
  <si>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</si>
  <si>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</si>
  <si>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</si>
  <si>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</si>
  <si>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</si>
  <si>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</si>
  <si>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</si>
  <si>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</si>
  <si>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</si>
  <si>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</si>
  <si>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</si>
  <si>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</si>
  <si>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</si>
  <si>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</si>
  <si>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</si>
  <si>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</si>
  <si>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</si>
  <si>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</si>
  <si>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</si>
  <si>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</si>
  <si>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</si>
  <si>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</si>
  <si>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</si>
  <si>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</si>
  <si>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</si>
  <si>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</si>
  <si>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</si>
  <si>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</si>
  <si>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</si>
  <si>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</si>
  <si>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</si>
  <si>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</si>
  <si>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</si>
  <si>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</si>
  <si>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</si>
  <si>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</si>
  <si>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</si>
  <si>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</si>
  <si>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</si>
  <si>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</si>
  <si>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</si>
  <si>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</si>
  <si>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</si>
  <si>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</si>
  <si>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</si>
  <si>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</si>
  <si>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</si>
  <si>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</si>
  <si>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</si>
  <si>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</si>
  <si>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</si>
  <si>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</si>
  <si>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</si>
  <si>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</si>
  <si>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</si>
  <si>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</si>
  <si>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</si>
  <si>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</si>
  <si>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</si>
  <si>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</si>
  <si>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</si>
  <si>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</si>
  <si>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</si>
  <si>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</si>
  <si>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</si>
  <si>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</si>
  <si>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</si>
  <si>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</si>
  <si>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</si>
  <si>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</si>
  <si>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</si>
  <si>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</si>
  <si>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</si>
  <si>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</si>
  <si>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</si>
  <si>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</si>
  <si>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</si>
  <si>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</si>
  <si>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</si>
  <si>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</si>
  <si>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</si>
  <si>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</si>
  <si>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</si>
  <si>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</si>
  <si>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</si>
  <si>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</si>
  <si>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</si>
  <si>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</si>
  <si>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</si>
  <si>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</si>
  <si>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</si>
  <si>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</si>
  <si>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</si>
  <si>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</si>
  <si>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</si>
  <si>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</si>
  <si>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</si>
  <si>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</si>
  <si>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</si>
  <si>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</si>
  <si>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</si>
  <si>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</si>
  <si>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</si>
  <si>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</si>
  <si>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</si>
  <si>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</si>
  <si>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</si>
  <si>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</si>
  <si>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</si>
  <si>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</si>
  <si>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</si>
  <si>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</si>
  <si>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</si>
  <si>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</si>
  <si>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</si>
  <si>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</si>
  <si>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</si>
  <si>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</si>
  <si>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</si>
  <si>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</si>
  <si>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</si>
  <si>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</si>
  <si>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</si>
  <si>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</si>
  <si>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</si>
  <si>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</si>
  <si>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</si>
  <si>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</si>
  <si>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</si>
  <si>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</si>
  <si>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</si>
  <si>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</si>
  <si>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</si>
  <si>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</si>
  <si>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</si>
  <si>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</si>
  <si>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</si>
  <si>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</si>
  <si>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</si>
  <si>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</si>
  <si>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</si>
  <si>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</si>
  <si>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</si>
  <si>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</si>
  <si>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</si>
  <si>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</si>
  <si>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</si>
  <si>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</si>
  <si>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</si>
  <si>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</si>
  <si>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</si>
  <si>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</si>
  <si>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</si>
  <si>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</si>
  <si>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</si>
  <si>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</si>
  <si>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</si>
  <si>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</si>
  <si>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</si>
  <si>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</si>
  <si>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</si>
  <si>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</si>
  <si>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</si>
  <si>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</si>
  <si>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</si>
  <si>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</si>
  <si>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</si>
  <si>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</si>
  <si>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</si>
  <si>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</si>
  <si>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</si>
  <si>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</si>
  <si>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</si>
  <si>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</si>
  <si>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</si>
  <si>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</si>
  <si>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</si>
  <si>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</si>
  <si>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</si>
  <si>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</si>
  <si>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</si>
  <si>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</si>
  <si>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</si>
  <si>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</si>
  <si>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</si>
  <si>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</si>
  <si>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</si>
  <si>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</si>
  <si>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</si>
  <si>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</si>
  <si>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</si>
  <si>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</si>
  <si>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</si>
  <si>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</si>
  <si>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</si>
  <si>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</si>
  <si>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</si>
  <si>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</si>
  <si>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</si>
  <si>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</si>
  <si>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</si>
  <si>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</si>
  <si>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</si>
  <si>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</si>
  <si>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</si>
  <si>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</si>
  <si>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</si>
  <si>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</si>
  <si>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</si>
  <si>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</si>
  <si>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</si>
  <si>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</si>
  <si>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</si>
  <si>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</si>
  <si>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</si>
  <si>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</si>
  <si>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</si>
  <si>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</si>
  <si>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</si>
  <si>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</si>
  <si>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</si>
  <si>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</si>
  <si>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</si>
  <si>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</si>
  <si>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</si>
  <si>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</si>
  <si>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</si>
  <si>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</si>
  <si>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</si>
  <si>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</si>
  <si>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</si>
  <si>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</si>
  <si>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</si>
  <si>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</si>
  <si>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</si>
  <si>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</si>
  <si>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</si>
  <si>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</si>
  <si>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</si>
  <si>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</si>
  <si>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</si>
  <si>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</si>
  <si>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</si>
  <si>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</si>
  <si>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</si>
  <si>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</si>
  <si>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</si>
  <si>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</si>
  <si>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</si>
  <si>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</si>
  <si>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</si>
  <si>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</si>
  <si>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</si>
  <si>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</si>
  <si>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</si>
  <si>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</si>
  <si>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</si>
  <si>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</si>
  <si>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</si>
  <si>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</si>
  <si>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</si>
  <si>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</si>
  <si>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</si>
  <si>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</si>
  <si>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</si>
  <si>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</si>
  <si>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</si>
  <si>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</si>
  <si>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</si>
  <si>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</si>
  <si>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</si>
  <si>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</si>
  <si>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</si>
  <si>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</si>
  <si>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</si>
  <si>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</si>
  <si>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</si>
  <si>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</si>
  <si>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</si>
  <si>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</si>
  <si>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</si>
  <si>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</si>
  <si>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</si>
  <si>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</si>
  <si>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</si>
  <si>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</si>
  <si>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</si>
  <si>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</si>
  <si>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</si>
  <si>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</si>
  <si>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</si>
  <si>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</si>
  <si>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</si>
  <si>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</si>
  <si>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</si>
  <si>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</si>
  <si>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</si>
  <si>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</si>
  <si>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</si>
  <si>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</si>
  <si>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</si>
  <si>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</si>
  <si>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</si>
  <si>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</si>
  <si>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</si>
  <si>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</si>
  <si>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</si>
  <si>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</si>
  <si>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</si>
  <si>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</si>
  <si>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</si>
  <si>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</si>
  <si>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</si>
  <si>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</si>
  <si>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</si>
  <si>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</si>
  <si>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</si>
  <si>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</si>
  <si>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</si>
  <si>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</si>
  <si>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</si>
  <si>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</si>
  <si>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</si>
  <si>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</si>
  <si>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</si>
  <si>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</si>
  <si>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</si>
  <si>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</si>
  <si>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</si>
  <si>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</si>
  <si>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</si>
  <si>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</si>
  <si>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</si>
  <si>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</si>
  <si>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</si>
  <si>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</si>
  <si>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</si>
  <si>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</si>
  <si>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</si>
  <si>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</si>
  <si>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</si>
  <si>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</si>
  <si>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</si>
  <si>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</si>
  <si>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</si>
  <si>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</si>
  <si>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</si>
  <si>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</si>
  <si>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</si>
  <si>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</si>
  <si>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</si>
  <si>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</si>
  <si>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</si>
  <si>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</si>
  <si>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</si>
  <si>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</si>
  <si>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</si>
  <si>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</si>
  <si>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</si>
  <si>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</si>
  <si>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</si>
  <si>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</si>
  <si>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</si>
  <si>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</si>
  <si>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</si>
  <si>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</si>
  <si>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</si>
  <si>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</si>
  <si>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</si>
  <si>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</si>
  <si>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</si>
  <si>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</si>
  <si>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</si>
  <si>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</si>
  <si>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</si>
  <si>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</si>
  <si>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</si>
  <si>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</si>
  <si>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</si>
  <si>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</si>
  <si>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</si>
  <si>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</si>
  <si>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</si>
  <si>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</si>
  <si>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</si>
  <si>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</si>
  <si>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</si>
  <si>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</si>
  <si>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</si>
  <si>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</si>
  <si>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</si>
  <si>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</si>
  <si>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</si>
  <si>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</si>
  <si>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</si>
  <si>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</si>
  <si>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</si>
  <si>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</si>
  <si>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</si>
  <si>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</si>
  <si>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</si>
  <si>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</si>
  <si>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</si>
  <si>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</si>
  <si>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</si>
  <si>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</si>
  <si>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</si>
  <si>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</si>
  <si>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</si>
  <si>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</si>
  <si>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</si>
  <si>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</si>
  <si>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</si>
  <si>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</si>
  <si>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</si>
  <si>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</si>
  <si>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</si>
  <si>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</si>
  <si>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</si>
  <si>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</si>
  <si>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</si>
  <si>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</si>
  <si>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</si>
  <si>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</si>
  <si>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</si>
  <si>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</si>
  <si>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</si>
  <si>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</si>
  <si>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</si>
  <si>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</si>
  <si>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</si>
  <si>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</si>
  <si>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</si>
  <si>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</si>
  <si>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</si>
  <si>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</si>
  <si>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</si>
  <si>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</si>
  <si>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</si>
  <si>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</si>
  <si>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</si>
  <si>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</si>
  <si>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</si>
  <si>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</si>
  <si>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</si>
  <si>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</si>
  <si>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</si>
  <si>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</si>
  <si>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</si>
  <si>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</si>
  <si>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</si>
  <si>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</si>
  <si>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</si>
  <si>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</si>
  <si>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</si>
  <si>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</si>
  <si>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</si>
  <si>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</si>
  <si>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</si>
  <si>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</si>
  <si>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</si>
  <si>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</si>
  <si>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</si>
  <si>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</si>
  <si>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</si>
  <si>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</si>
  <si>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</si>
  <si>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</si>
  <si>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</si>
  <si>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</si>
  <si>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</si>
  <si>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</si>
  <si>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</si>
  <si>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</si>
  <si>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</si>
  <si>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</si>
  <si>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</si>
  <si>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</si>
  <si>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</si>
  <si>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</si>
  <si>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</si>
  <si>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</si>
  <si>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</si>
  <si>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</si>
  <si>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</si>
  <si>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</si>
  <si>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</si>
  <si>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</si>
  <si>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</si>
  <si>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</si>
  <si>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</si>
  <si>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</si>
  <si>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</si>
  <si>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</si>
  <si>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</si>
  <si>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</si>
  <si>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</si>
  <si>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</si>
  <si>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</si>
  <si>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</si>
  <si>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</si>
  <si>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</si>
  <si>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</si>
  <si>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</si>
  <si>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</si>
  <si>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</si>
  <si>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</si>
  <si>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</si>
  <si>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</si>
  <si>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</si>
  <si>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</si>
  <si>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</si>
  <si>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</si>
  <si>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</si>
  <si>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</si>
  <si>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</si>
  <si>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</si>
  <si>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</si>
  <si>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</si>
  <si>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</si>
  <si>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</si>
  <si>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</si>
  <si>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</si>
  <si>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</si>
  <si>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</si>
  <si>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</si>
  <si>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</si>
  <si>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</si>
  <si>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</si>
  <si>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</si>
  <si>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</si>
  <si>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</si>
  <si>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</si>
  <si>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</si>
  <si>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</si>
  <si>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</si>
  <si>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</si>
  <si>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</si>
  <si>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</si>
  <si>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</si>
  <si>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</si>
  <si>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</si>
  <si>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</si>
  <si>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</si>
  <si>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</si>
  <si>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</si>
  <si>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</si>
  <si>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</si>
  <si>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</si>
  <si>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</si>
  <si>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</si>
  <si>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</si>
  <si>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</si>
  <si>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</si>
  <si>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</si>
  <si>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</si>
  <si>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</si>
  <si>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</si>
  <si>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</si>
  <si>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</si>
  <si>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</si>
  <si>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</si>
  <si>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</si>
  <si>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</si>
  <si>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</si>
  <si>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</si>
  <si>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</si>
  <si>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</si>
  <si>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</si>
  <si>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</si>
  <si>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</si>
  <si>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</si>
  <si>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</si>
  <si>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</si>
  <si>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</si>
  <si>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</si>
  <si>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</si>
  <si>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</si>
  <si>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</si>
  <si>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</si>
  <si>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</si>
  <si>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</si>
  <si>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</si>
  <si>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</si>
  <si>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</si>
  <si>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</si>
  <si>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</si>
  <si>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</si>
  <si>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</si>
  <si>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</si>
  <si>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</si>
  <si>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</si>
  <si>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</si>
  <si>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</si>
  <si>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</si>
  <si>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</si>
  <si>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</si>
  <si>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</si>
  <si>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</si>
  <si>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</si>
  <si>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</si>
  <si>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</si>
  <si>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</si>
  <si>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</si>
  <si>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</si>
  <si>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</si>
  <si>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</si>
  <si>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</si>
  <si>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</si>
  <si>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</si>
  <si>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</si>
  <si>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</si>
  <si>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</si>
  <si>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</si>
  <si>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</si>
  <si>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</si>
  <si>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</si>
  <si>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</si>
  <si>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</si>
  <si>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</si>
  <si>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</si>
  <si>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</si>
  <si>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</si>
  <si>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</si>
  <si>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</si>
  <si>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</si>
  <si>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</si>
  <si>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</si>
  <si>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</si>
  <si>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</si>
  <si>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</si>
  <si>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</si>
  <si>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</si>
  <si>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</si>
  <si>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</si>
  <si>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</si>
  <si>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</si>
  <si>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</si>
  <si>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</si>
  <si>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</si>
  <si>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</si>
  <si>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</si>
  <si>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</si>
  <si>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</si>
  <si>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</si>
  <si>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</si>
  <si>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</si>
  <si>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</si>
  <si>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</si>
  <si>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</si>
  <si>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</si>
  <si>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</si>
  <si>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</si>
  <si>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</si>
  <si>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</si>
  <si>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</si>
  <si>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</si>
  <si>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</si>
  <si>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</si>
  <si>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</si>
  <si>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</si>
  <si>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</si>
  <si>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</si>
  <si>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</si>
  <si>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</si>
  <si>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</si>
  <si>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</si>
  <si>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</si>
  <si>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</si>
  <si>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</si>
  <si>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</si>
  <si>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</si>
  <si>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</si>
  <si>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</si>
  <si>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</si>
  <si>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</si>
  <si>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</si>
  <si>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</si>
  <si>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</si>
  <si>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</si>
  <si>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</si>
  <si>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</si>
  <si>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</si>
  <si>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</si>
  <si>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</si>
  <si>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</si>
  <si>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</si>
  <si>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</si>
  <si>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</si>
  <si>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</si>
  <si>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</si>
  <si>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</si>
  <si>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</si>
  <si>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</si>
  <si>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</si>
  <si>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</si>
  <si>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</si>
  <si>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</si>
  <si>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</si>
  <si>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</si>
  <si>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</si>
  <si>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</si>
  <si>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</si>
  <si>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</si>
  <si>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</si>
  <si>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</si>
  <si>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</si>
  <si>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</si>
  <si>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</si>
  <si>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</si>
  <si>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</si>
  <si>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</si>
  <si>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</si>
  <si>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</si>
  <si>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</si>
  <si>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</si>
  <si>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</si>
  <si>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</si>
  <si>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</si>
  <si>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</si>
  <si>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</si>
  <si>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</si>
  <si>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</si>
  <si>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</si>
  <si>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</si>
  <si>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</si>
  <si>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</si>
  <si>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</si>
  <si>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</si>
  <si>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</si>
  <si>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</si>
  <si>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</si>
  <si>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</si>
  <si>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</si>
  <si>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</si>
  <si>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</si>
  <si>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</si>
  <si>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</si>
  <si>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</si>
  <si>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</si>
  <si>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</si>
  <si>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</si>
  <si>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</si>
  <si>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</si>
  <si>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</si>
  <si>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</si>
  <si>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</si>
  <si>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</si>
  <si>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</si>
  <si>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</si>
  <si>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</si>
  <si>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</si>
  <si>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</si>
  <si>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</si>
  <si>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</si>
  <si>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</si>
  <si>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</si>
  <si>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</si>
  <si>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</si>
  <si>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</si>
  <si>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</si>
  <si>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</si>
  <si>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</si>
  <si>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</si>
  <si>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</si>
  <si>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</si>
  <si>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</si>
  <si>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</si>
  <si>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</si>
  <si>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</si>
  <si>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</si>
  <si>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</si>
  <si>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</si>
  <si>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</si>
  <si>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</si>
  <si>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</si>
  <si>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</si>
  <si>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</si>
  <si>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</si>
  <si>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</si>
  <si>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</si>
  <si>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</si>
  <si>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</si>
  <si>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</si>
  <si>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</si>
  <si>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</si>
  <si>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</si>
  <si>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</si>
  <si>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</si>
  <si>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</si>
  <si>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</si>
  <si>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</si>
  <si>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</si>
  <si>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</si>
  <si>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</si>
  <si>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</si>
  <si>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</si>
  <si>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</si>
  <si>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</si>
  <si>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</si>
  <si>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</si>
  <si>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</si>
  <si>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</si>
  <si>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</si>
  <si>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</si>
  <si>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</si>
  <si>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</si>
  <si>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</si>
  <si>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</si>
  <si>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</si>
  <si>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</si>
  <si>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</si>
  <si>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</si>
  <si>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</si>
  <si>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</si>
  <si>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</si>
  <si>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</si>
  <si>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</si>
  <si>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</si>
  <si>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</si>
  <si>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</si>
  <si>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</si>
  <si>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</si>
  <si>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</si>
  <si>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</si>
  <si>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</si>
  <si>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</si>
  <si>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</si>
  <si>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</si>
  <si>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</si>
  <si>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</si>
  <si>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</si>
  <si>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</si>
  <si>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</si>
  <si>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</si>
  <si>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</si>
  <si>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</si>
  <si>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</si>
  <si>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</si>
  <si>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</si>
  <si>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</si>
  <si>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</si>
  <si>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</si>
  <si>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</si>
  <si>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</si>
  <si>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</si>
  <si>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</si>
  <si>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</si>
  <si>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</si>
  <si>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</si>
  <si>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</si>
  <si>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</si>
  <si>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</si>
  <si>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</si>
  <si>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</si>
  <si>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</si>
  <si>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</si>
  <si>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</si>
  <si>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</si>
  <si>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</si>
  <si>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</si>
  <si>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</si>
  <si>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</si>
  <si>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</si>
  <si>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</si>
  <si>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</si>
  <si>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</si>
  <si>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</si>
  <si>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</si>
  <si>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</si>
  <si>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</si>
  <si>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</si>
  <si>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</si>
  <si>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</si>
  <si>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</si>
  <si>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</si>
  <si>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</si>
  <si>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</si>
  <si>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</si>
  <si>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</si>
  <si>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</si>
  <si>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</si>
  <si>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</si>
  <si>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</si>
  <si>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</si>
  <si>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</si>
  <si>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</si>
  <si>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</si>
  <si>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</si>
  <si>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</si>
  <si>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</si>
  <si>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</si>
  <si>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</si>
  <si>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</si>
  <si>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</si>
  <si>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</si>
  <si>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</si>
  <si>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</si>
  <si>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</si>
  <si>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</si>
  <si>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</si>
  <si>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</si>
  <si>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</si>
  <si>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</si>
  <si>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</si>
  <si>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</si>
  <si>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</si>
  <si>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</si>
  <si>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</si>
  <si>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</si>
  <si>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</si>
  <si>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</si>
  <si>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</si>
  <si>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</si>
  <si>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</si>
  <si>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</si>
  <si>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</si>
  <si>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</si>
  <si>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</si>
  <si>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</si>
  <si>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</si>
  <si>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</si>
  <si>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</si>
  <si>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</si>
  <si>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</si>
  <si>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</si>
  <si>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</si>
  <si>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</si>
  <si>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</si>
  <si>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</si>
  <si>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</si>
  <si>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</si>
  <si>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</si>
  <si>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</si>
  <si>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</si>
  <si>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</si>
  <si>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</si>
  <si>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</si>
  <si>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</si>
  <si>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</si>
  <si>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</si>
  <si>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</si>
  <si>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</si>
  <si>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</si>
  <si>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</si>
  <si>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</si>
  <si>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</si>
  <si>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</si>
  <si>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</si>
  <si>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</si>
  <si>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</si>
  <si>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</si>
  <si>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</si>
  <si>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</si>
  <si>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</si>
  <si>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</si>
  <si>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</si>
  <si>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</si>
  <si>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</si>
  <si>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</si>
  <si>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</si>
  <si>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</si>
  <si>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</si>
  <si>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</si>
  <si>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</si>
  <si>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</si>
  <si>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</si>
  <si>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</si>
  <si>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</si>
  <si>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</si>
  <si>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</si>
  <si>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</si>
  <si>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</si>
  <si>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</si>
  <si>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</si>
  <si>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</si>
  <si>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</si>
  <si>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</si>
  <si>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</si>
  <si>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</si>
  <si>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</si>
  <si>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</si>
  <si>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</si>
  <si>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</si>
  <si>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</si>
  <si>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</si>
  <si>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</si>
  <si>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</si>
  <si>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</si>
  <si>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</si>
  <si>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</si>
  <si>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</si>
  <si>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</si>
  <si>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</si>
  <si>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</si>
  <si>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</si>
  <si>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</si>
  <si>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</si>
  <si>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</si>
  <si>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</si>
  <si>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</si>
  <si>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</si>
  <si>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</si>
  <si>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</si>
  <si>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</si>
  <si>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</si>
  <si>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</si>
  <si>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</si>
  <si>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</si>
  <si>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</si>
  <si>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</si>
  <si>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</si>
  <si>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</si>
  <si>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</si>
  <si>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</si>
  <si>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</si>
  <si>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</si>
  <si>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</si>
  <si>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</si>
  <si>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</si>
  <si>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</si>
  <si>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</si>
  <si>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</si>
  <si>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</si>
  <si>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</si>
  <si>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</si>
  <si>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</si>
  <si>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</si>
  <si>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</si>
  <si>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</si>
  <si>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</si>
  <si>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</si>
  <si>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</si>
  <si>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</si>
  <si>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</si>
  <si>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</si>
  <si>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</si>
  <si>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</si>
  <si>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</si>
  <si>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</si>
  <si>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</si>
  <si>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</si>
  <si>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</si>
  <si>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</si>
  <si>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</si>
  <si>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</si>
  <si>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</si>
  <si>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</si>
  <si>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</si>
  <si>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</si>
  <si>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</si>
  <si>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</si>
  <si>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</si>
  <si>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</si>
  <si>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</si>
  <si>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</si>
  <si>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</si>
  <si>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</si>
  <si>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</si>
  <si>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</si>
  <si>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</si>
  <si>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</si>
  <si>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</si>
  <si>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</si>
  <si>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</si>
  <si>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</si>
  <si>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</si>
  <si>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</si>
  <si>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</si>
  <si>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</si>
  <si>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</si>
  <si>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</si>
  <si>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</si>
  <si>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</si>
  <si>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</si>
  <si>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</si>
  <si>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</si>
  <si>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</si>
  <si>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</si>
  <si>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</si>
  <si>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</si>
  <si>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</si>
  <si>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</si>
  <si>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</si>
  <si>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</si>
  <si>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</si>
  <si>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</si>
  <si>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</si>
  <si>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</si>
  <si>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</si>
  <si>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</si>
  <si>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</si>
  <si>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</si>
  <si>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</si>
  <si>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</si>
  <si>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</si>
  <si>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</si>
  <si>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</si>
  <si>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</si>
  <si>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</si>
  <si>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</si>
  <si>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</si>
  <si>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</si>
  <si>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</si>
  <si>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</si>
  <si>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</si>
  <si>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</si>
  <si>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</si>
  <si>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</si>
  <si>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</si>
  <si>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</si>
  <si>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</si>
  <si>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</si>
  <si>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</si>
  <si>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</si>
  <si>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</si>
  <si>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</si>
  <si>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</si>
  <si>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</si>
  <si>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</si>
  <si>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</si>
  <si>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</si>
  <si>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</si>
  <si>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</si>
  <si>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</si>
  <si>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</si>
  <si>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</si>
  <si>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</si>
  <si>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</si>
  <si>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</si>
  <si>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</si>
  <si>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</si>
  <si>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</si>
  <si>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</si>
  <si>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</si>
  <si>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</si>
  <si>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</si>
  <si>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</si>
  <si>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</si>
  <si>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</si>
  <si>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</si>
  <si>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</si>
  <si>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</si>
  <si>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</si>
  <si>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</si>
  <si>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</si>
  <si>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</si>
  <si>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</si>
  <si>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</si>
  <si>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</si>
  <si>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</si>
  <si>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</si>
  <si>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</si>
  <si>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</si>
  <si>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</si>
  <si>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</si>
  <si>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</si>
  <si>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</si>
  <si>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</si>
  <si>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</si>
  <si>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</si>
  <si>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</si>
  <si>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</si>
  <si>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</si>
  <si>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</si>
  <si>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</si>
  <si>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</si>
  <si>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</si>
  <si>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</si>
  <si>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</si>
  <si>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</si>
  <si>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</si>
  <si>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</si>
  <si>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</si>
  <si>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</si>
  <si>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</si>
  <si>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</si>
  <si>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</si>
  <si>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</si>
  <si>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</si>
  <si>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</si>
  <si>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</si>
  <si>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</si>
  <si>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</si>
  <si>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</si>
  <si>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</si>
  <si>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</si>
  <si>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</si>
  <si>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</si>
  <si>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</si>
  <si>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</si>
  <si>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</si>
  <si>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</si>
  <si>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</si>
  <si>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</si>
  <si>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</si>
  <si>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</si>
  <si>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</si>
  <si>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</si>
  <si>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</si>
  <si>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</si>
  <si>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</si>
  <si>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</si>
  <si>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</si>
  <si>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</si>
  <si>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</si>
  <si>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</si>
  <si>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</si>
  <si>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</si>
  <si>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</si>
  <si>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</si>
  <si>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</si>
  <si>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</si>
  <si>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</si>
  <si>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</si>
  <si>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</si>
  <si>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</si>
  <si>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</si>
  <si>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</si>
  <si>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</si>
  <si>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</si>
  <si>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</si>
  <si>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</si>
  <si>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</si>
  <si>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</si>
  <si>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</si>
  <si>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</si>
  <si>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</si>
  <si>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</si>
  <si>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</si>
  <si>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</si>
  <si>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</si>
  <si>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</si>
  <si>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</si>
  <si>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</si>
  <si>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</si>
  <si>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</si>
  <si>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</si>
  <si>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</si>
  <si>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</si>
  <si>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</si>
  <si>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</si>
  <si>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</si>
  <si>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</si>
  <si>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</si>
  <si>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</si>
  <si>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</si>
  <si>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</si>
  <si>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</si>
  <si>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</si>
  <si>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</si>
  <si>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</si>
  <si>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</si>
  <si>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</si>
  <si>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</si>
  <si>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</si>
  <si>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</si>
  <si>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</si>
  <si>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</si>
  <si>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</si>
  <si>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</si>
  <si>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</si>
  <si>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</si>
  <si>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</si>
  <si>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</si>
  <si>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</si>
  <si>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</si>
  <si>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</si>
  <si>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</si>
  <si>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</si>
  <si>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</si>
  <si>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</si>
  <si>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</si>
  <si>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</si>
  <si>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</si>
  <si>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</si>
  <si>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</si>
  <si>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</si>
  <si>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</si>
  <si>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</si>
  <si>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</si>
  <si>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</si>
  <si>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</si>
  <si>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</si>
  <si>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</si>
  <si>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</si>
  <si>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</si>
  <si>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</si>
  <si>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</si>
  <si>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</si>
  <si>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</si>
  <si>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</si>
  <si>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</si>
  <si>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</si>
  <si>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</si>
  <si>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</si>
  <si>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</si>
  <si>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</si>
  <si>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</si>
  <si>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</si>
  <si>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</si>
  <si>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</si>
  <si>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</si>
  <si>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</si>
  <si>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</si>
  <si>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</si>
  <si>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</si>
  <si>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</si>
  <si>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</si>
  <si>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</si>
  <si>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</si>
  <si>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</si>
  <si>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</si>
  <si>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</si>
  <si>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</si>
  <si>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</si>
  <si>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</si>
  <si>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</si>
  <si>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</si>
  <si>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</si>
  <si>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</si>
  <si>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</si>
  <si>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</si>
  <si>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</si>
  <si>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</si>
  <si>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</si>
  <si>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</si>
  <si>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</si>
  <si>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</si>
  <si>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</si>
  <si>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</si>
  <si>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</si>
  <si>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</si>
  <si>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</si>
  <si>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</si>
  <si>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</si>
  <si>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</si>
  <si>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</si>
  <si>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</si>
  <si>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</si>
  <si>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</si>
  <si>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</si>
  <si>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</si>
  <si>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</si>
  <si>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</si>
  <si>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</si>
  <si>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</si>
  <si>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</si>
  <si>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</si>
  <si>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</si>
  <si>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</si>
  <si>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</si>
  <si>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</si>
  <si>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</si>
  <si>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</si>
  <si>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</si>
  <si>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</si>
  <si>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</si>
  <si>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</si>
  <si>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</si>
  <si>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</si>
  <si>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</si>
  <si>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</si>
  <si>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</si>
  <si>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</si>
  <si>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</si>
  <si>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</si>
  <si>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</si>
  <si>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</si>
  <si>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</si>
  <si>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</si>
  <si>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</si>
  <si>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</si>
  <si>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</si>
  <si>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</si>
  <si>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</si>
  <si>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</si>
  <si>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</si>
  <si>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</si>
  <si>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</si>
  <si>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</si>
  <si>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</si>
  <si>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</si>
  <si>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</si>
  <si>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</si>
  <si>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</si>
  <si>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</si>
  <si>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</si>
  <si>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</si>
  <si>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</si>
  <si>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</si>
  <si>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</si>
  <si>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</si>
  <si>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</si>
  <si>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</si>
  <si>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</si>
  <si>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</si>
  <si>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</si>
  <si>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</si>
  <si>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</si>
  <si>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</si>
  <si>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</si>
  <si>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</si>
  <si>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</si>
  <si>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</si>
  <si>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</si>
  <si>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</si>
  <si>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</si>
  <si>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</si>
  <si>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</si>
  <si>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</si>
  <si>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</si>
  <si>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</si>
  <si>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</si>
  <si>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</si>
  <si>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</si>
  <si>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</si>
  <si>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</si>
  <si>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</si>
  <si>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</si>
  <si>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</si>
  <si>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</si>
  <si>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</si>
  <si>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</si>
  <si>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</si>
  <si>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</si>
  <si>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</si>
  <si>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</si>
  <si>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</si>
  <si>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</si>
  <si>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</si>
  <si>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</si>
  <si>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</si>
  <si>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</si>
  <si>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</si>
  <si>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</si>
  <si>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</si>
  <si>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</si>
  <si>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</si>
  <si>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</si>
  <si>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</si>
  <si>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</si>
  <si>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</si>
  <si>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</si>
  <si>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</si>
  <si>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</si>
  <si>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</si>
  <si>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</si>
  <si>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</si>
  <si>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</si>
  <si>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</si>
  <si>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</si>
  <si>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</si>
  <si>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</si>
  <si>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</si>
  <si>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</si>
  <si>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</si>
  <si>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</si>
  <si>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</si>
  <si>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</si>
  <si>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</si>
  <si>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</si>
  <si>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</si>
  <si>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</si>
  <si>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</si>
  <si>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</si>
  <si>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</si>
  <si>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</si>
  <si>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</si>
  <si>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</si>
  <si>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</si>
  <si>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</si>
  <si>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</si>
  <si>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</si>
  <si>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</si>
  <si>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</si>
  <si>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</si>
  <si>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</si>
  <si>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</si>
  <si>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</si>
  <si>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</si>
  <si>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</si>
  <si>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</si>
  <si>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</si>
  <si>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</si>
  <si>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</si>
  <si>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</si>
  <si>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</si>
  <si>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</si>
  <si>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</si>
  <si>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</si>
  <si>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</si>
  <si>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</si>
  <si>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</si>
  <si>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</si>
  <si>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</si>
  <si>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</si>
  <si>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</si>
  <si>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</si>
  <si>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</si>
  <si>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</si>
  <si>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</si>
  <si>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</si>
  <si>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</si>
  <si>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</si>
  <si>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</si>
  <si>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</si>
  <si>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</si>
  <si>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</si>
  <si>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</si>
  <si>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</si>
  <si>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</si>
  <si>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</si>
  <si>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</si>
  <si>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</si>
  <si>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</si>
  <si>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</si>
  <si>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</si>
  <si>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</si>
  <si>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</si>
  <si>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</si>
  <si>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</si>
  <si>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</si>
  <si>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</si>
  <si>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</si>
  <si>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</si>
  <si>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</si>
  <si>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</si>
  <si>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</si>
  <si>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</si>
  <si>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</si>
  <si>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</si>
  <si>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</si>
  <si>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</si>
  <si>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</si>
  <si>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</si>
  <si>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</si>
  <si>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</si>
  <si>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</si>
  <si>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</si>
  <si>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</si>
  <si>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</si>
  <si>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</si>
  <si>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</si>
  <si>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</si>
  <si>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</si>
  <si>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</si>
  <si>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</si>
  <si>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</si>
  <si>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</si>
  <si>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</si>
  <si>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</si>
  <si>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</si>
  <si>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</si>
  <si>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</si>
  <si>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</si>
  <si>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</si>
  <si>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</si>
  <si>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</si>
  <si>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</si>
  <si>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</si>
  <si>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</si>
  <si>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</si>
  <si>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</si>
  <si>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</si>
  <si>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</si>
  <si>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</si>
  <si>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</si>
  <si>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</si>
  <si>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</si>
  <si>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</si>
  <si>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</si>
  <si>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</si>
  <si>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</si>
  <si>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</si>
  <si>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</si>
  <si>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</si>
  <si>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</si>
  <si>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</si>
  <si>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</si>
  <si>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</si>
  <si>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</si>
  <si>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</si>
  <si>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</si>
  <si>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</si>
  <si>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</si>
  <si>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</si>
  <si>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</si>
  <si>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</si>
  <si>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</si>
  <si>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</si>
  <si>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</si>
  <si>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</si>
  <si>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</si>
  <si>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</si>
  <si>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</si>
  <si>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</si>
  <si>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</si>
  <si>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</si>
  <si>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</si>
  <si>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</si>
  <si>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</si>
  <si>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</si>
  <si>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</si>
  <si>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</si>
  <si>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</si>
  <si>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</si>
  <si>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</si>
  <si>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</si>
  <si>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</si>
  <si>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</si>
  <si>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</si>
  <si>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</si>
  <si>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</si>
  <si>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</si>
  <si>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</si>
  <si>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</si>
  <si>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</si>
  <si>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</si>
  <si>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</si>
  <si>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</si>
  <si>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</si>
  <si>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</si>
  <si>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</si>
  <si>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</si>
  <si>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</si>
  <si>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</si>
  <si>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</si>
  <si>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</si>
  <si>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</si>
  <si>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</si>
  <si>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</si>
  <si>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</si>
  <si>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</si>
  <si>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</si>
  <si>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</si>
  <si>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</si>
  <si>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</si>
  <si>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</si>
  <si>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</si>
  <si>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</si>
  <si>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</si>
  <si>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</si>
  <si>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</si>
  <si>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</si>
  <si>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</si>
  <si>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</si>
  <si>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</si>
  <si>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</si>
  <si>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</si>
  <si>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</si>
  <si>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</si>
  <si>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</si>
  <si>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</si>
  <si>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</si>
  <si>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</si>
  <si>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</si>
  <si>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</si>
  <si>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</si>
  <si>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</si>
  <si>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</si>
  <si>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</si>
  <si>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</si>
  <si>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</si>
  <si>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</si>
  <si>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</si>
  <si>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</si>
  <si>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</si>
  <si>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</si>
  <si>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</si>
  <si>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</si>
  <si>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</si>
  <si>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</si>
  <si>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</si>
  <si>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</si>
  <si>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</si>
  <si>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</si>
  <si>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</si>
  <si>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</si>
  <si>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</si>
  <si>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</si>
  <si>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</si>
  <si>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</si>
  <si>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</si>
  <si>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</si>
  <si>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</si>
  <si>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</si>
  <si>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</si>
  <si>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</si>
  <si>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</si>
  <si>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</si>
  <si>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</si>
  <si>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</si>
  <si>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</si>
  <si>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</si>
  <si>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</si>
  <si>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</si>
  <si>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</si>
  <si>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</si>
  <si>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</si>
  <si>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</si>
  <si>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</si>
  <si>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</si>
  <si>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</si>
  <si>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</si>
  <si>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</si>
  <si>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</si>
  <si>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</si>
  <si>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</si>
  <si>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</si>
  <si>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</si>
  <si>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</si>
  <si>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</si>
  <si>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</si>
  <si>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</si>
  <si>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</si>
  <si>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</si>
  <si>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</si>
  <si>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</si>
  <si>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</si>
  <si>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</si>
  <si>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</si>
  <si>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</si>
  <si>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</si>
  <si>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</si>
  <si>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</si>
  <si>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</si>
  <si>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</si>
  <si>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</si>
  <si>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</si>
  <si>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</si>
  <si>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</si>
  <si>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</si>
  <si>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</si>
  <si>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</si>
  <si>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</si>
  <si>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</si>
  <si>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</si>
  <si>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</si>
  <si>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</si>
  <si>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</si>
  <si>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</si>
  <si>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</si>
  <si>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</si>
  <si>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</si>
  <si>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</si>
  <si>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</si>
  <si>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</si>
  <si>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</si>
  <si>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</si>
  <si>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</si>
  <si>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</si>
  <si>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</si>
  <si>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</si>
  <si>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</si>
  <si>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</si>
  <si>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</si>
  <si>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</si>
  <si>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</si>
  <si>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</si>
  <si>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</si>
  <si>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</si>
  <si>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</si>
  <si>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</si>
  <si>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</si>
  <si>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</si>
  <si>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</si>
  <si>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</si>
  <si>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</si>
  <si>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</si>
  <si>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</si>
  <si>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</si>
  <si>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</si>
  <si>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</si>
  <si>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</si>
  <si>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</si>
  <si>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</si>
  <si>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</si>
  <si>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</si>
  <si>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</si>
  <si>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</si>
  <si>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</si>
  <si>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</si>
  <si>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</si>
  <si>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</si>
  <si>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</si>
  <si>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</si>
  <si>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</si>
  <si>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</si>
  <si>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</si>
  <si>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</si>
  <si>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</si>
  <si>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</si>
  <si>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</si>
  <si>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</si>
  <si>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</si>
  <si>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</si>
  <si>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</si>
  <si>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</si>
  <si>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</si>
  <si>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</si>
  <si>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</si>
  <si>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</si>
  <si>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</si>
  <si>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</si>
  <si>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</si>
  <si>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</si>
  <si>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</si>
  <si>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</si>
  <si>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</si>
  <si>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</si>
  <si>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</si>
  <si>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</si>
  <si>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</si>
  <si>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</si>
  <si>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</si>
  <si>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</si>
  <si>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</si>
  <si>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</si>
  <si>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</si>
  <si>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</si>
  <si>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</si>
  <si>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</si>
  <si>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</si>
  <si>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</si>
  <si>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</si>
  <si>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</si>
  <si>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</si>
  <si>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</si>
  <si>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</si>
  <si>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</si>
  <si>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</si>
  <si>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</si>
  <si>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</si>
  <si>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</si>
  <si>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</si>
  <si>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</si>
  <si>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</si>
  <si>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</si>
  <si>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</si>
  <si>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</si>
  <si>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</si>
  <si>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</si>
  <si>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</si>
  <si>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</si>
  <si>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</si>
  <si>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</si>
  <si>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</si>
  <si>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</si>
  <si>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</si>
  <si>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</si>
  <si>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</si>
  <si>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</si>
  <si>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</si>
  <si>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</si>
  <si>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</si>
  <si>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</si>
  <si>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</si>
  <si>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</si>
  <si>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</si>
  <si>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</si>
  <si>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</si>
  <si>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</si>
  <si>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</si>
  <si>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</si>
  <si>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</si>
  <si>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</si>
  <si>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</si>
  <si>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</si>
  <si>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</si>
  <si>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</si>
  <si>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</si>
  <si>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</si>
  <si>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</si>
  <si>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</si>
  <si>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</si>
  <si>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</si>
  <si>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</si>
  <si>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</si>
  <si>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</si>
  <si>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</si>
  <si>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</si>
  <si>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</si>
  <si>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</si>
  <si>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</si>
  <si>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</si>
  <si>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</si>
  <si>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</si>
  <si>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</si>
  <si>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</si>
  <si>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</si>
  <si>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</si>
  <si>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</si>
  <si>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</si>
  <si>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</si>
  <si>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</si>
  <si>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</si>
  <si>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</si>
  <si>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</si>
  <si>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</si>
  <si>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</si>
  <si>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</si>
  <si>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</si>
  <si>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</si>
  <si>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</si>
  <si>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</si>
  <si>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</si>
  <si>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</si>
  <si>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</si>
  <si>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</si>
  <si>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</si>
  <si>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</si>
  <si>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</si>
  <si>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</si>
  <si>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</si>
  <si>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</si>
  <si>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</si>
  <si>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</si>
  <si>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</si>
  <si>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</si>
  <si>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</si>
  <si>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</si>
  <si>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</si>
  <si>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</si>
  <si>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</si>
  <si>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</si>
  <si>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</si>
  <si>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</si>
  <si>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</si>
  <si>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</si>
  <si>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</si>
  <si>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</si>
  <si>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</si>
  <si>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</si>
  <si>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</si>
  <si>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</si>
  <si>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</si>
  <si>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</si>
  <si>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</si>
  <si>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</si>
  <si>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</si>
  <si>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</si>
  <si>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</si>
  <si>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</si>
  <si>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</si>
  <si>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</si>
  <si>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</si>
  <si>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</si>
  <si>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</si>
  <si>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</si>
  <si>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</si>
  <si>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</si>
  <si>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</si>
  <si>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</si>
  <si>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</si>
  <si>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</si>
  <si>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</si>
  <si>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</si>
  <si>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</si>
  <si>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</si>
  <si>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</si>
  <si>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</si>
  <si>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</si>
  <si>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</si>
  <si>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</si>
  <si>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</si>
  <si>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</si>
  <si>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</si>
  <si>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</si>
  <si>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</si>
  <si>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</si>
  <si>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</si>
  <si>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</si>
  <si>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</si>
  <si>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</si>
  <si>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</si>
  <si>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</si>
  <si>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</si>
  <si>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</si>
  <si>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</si>
  <si>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</si>
  <si>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</si>
  <si>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</si>
  <si>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</si>
  <si>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</si>
  <si>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</si>
  <si>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</si>
  <si>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</si>
  <si>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</si>
  <si>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</si>
  <si>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</si>
  <si>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</si>
  <si>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</si>
  <si>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</si>
  <si>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</si>
  <si>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</si>
  <si>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</si>
  <si>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</si>
  <si>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</si>
  <si>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</si>
  <si>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</si>
  <si>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</si>
  <si>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</si>
  <si>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</si>
  <si>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</si>
  <si>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</si>
  <si>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</si>
  <si>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</si>
  <si>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</si>
  <si>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</si>
  <si>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</si>
  <si>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</si>
  <si>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</si>
  <si>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</si>
  <si>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</si>
  <si>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</si>
  <si>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</si>
  <si>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</si>
  <si>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</si>
  <si>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</si>
  <si>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</si>
  <si>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</si>
  <si>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</si>
  <si>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</si>
  <si>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</si>
  <si>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</si>
  <si>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</si>
  <si>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</si>
  <si>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</si>
  <si>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</si>
  <si>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</si>
  <si>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</si>
  <si>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</si>
  <si>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</si>
  <si>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</si>
  <si>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</si>
  <si>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</si>
  <si>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</si>
  <si>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</si>
  <si>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</si>
  <si>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</si>
  <si>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</si>
  <si>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</si>
  <si>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</si>
  <si>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</si>
  <si>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</si>
  <si>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</si>
  <si>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</si>
  <si>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</si>
  <si>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</si>
  <si>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</si>
  <si>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</si>
  <si>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</si>
  <si>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</si>
  <si>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</si>
  <si>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</si>
  <si>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</si>
  <si>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</si>
  <si>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</si>
  <si>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</si>
  <si>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</si>
  <si>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</si>
  <si>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</si>
  <si>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</si>
  <si>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</si>
  <si>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</si>
  <si>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</si>
  <si>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</si>
  <si>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</si>
  <si>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</si>
  <si>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</si>
  <si>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</si>
  <si>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</si>
  <si>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</si>
  <si>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</si>
  <si>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</si>
  <si>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</si>
  <si>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</si>
  <si>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</si>
  <si>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</si>
  <si>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</si>
  <si>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</si>
  <si>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</si>
  <si>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</si>
  <si>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</si>
  <si>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</si>
  <si>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</si>
  <si>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</si>
  <si>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</si>
  <si>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</si>
  <si>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</si>
  <si>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</si>
  <si>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</si>
  <si>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</si>
  <si>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</si>
  <si>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</si>
  <si>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</si>
  <si>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</si>
  <si>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</si>
  <si>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</si>
  <si>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</si>
  <si>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</si>
  <si>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</si>
  <si>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</si>
  <si>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</si>
  <si>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</si>
  <si>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</si>
  <si>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</si>
  <si>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</si>
  <si>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</si>
  <si>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</si>
  <si>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</si>
  <si>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</si>
  <si>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</si>
  <si>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</si>
  <si>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</si>
  <si>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</si>
  <si>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</si>
  <si>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</si>
  <si>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</si>
  <si>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</si>
  <si>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</si>
  <si>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</si>
  <si>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</si>
  <si>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</si>
  <si>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</si>
  <si>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</si>
  <si>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</si>
  <si>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</si>
  <si>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</si>
  <si>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</si>
  <si>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</si>
  <si>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</si>
  <si>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</si>
  <si>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</si>
  <si>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</si>
  <si>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</si>
  <si>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</si>
  <si>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</si>
  <si>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</si>
  <si>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</si>
  <si>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</si>
  <si>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</si>
  <si>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</si>
  <si>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</si>
  <si>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</si>
  <si>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</si>
  <si>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</si>
  <si>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</si>
  <si>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</si>
  <si>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</si>
  <si>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</si>
  <si>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</si>
  <si>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</si>
  <si>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</si>
  <si>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</si>
  <si>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</si>
  <si>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</si>
  <si>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</si>
  <si>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</si>
  <si>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</si>
  <si>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</si>
  <si>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</si>
  <si>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</si>
  <si>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</si>
  <si>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</si>
  <si>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</si>
  <si>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</si>
  <si>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</si>
  <si>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</si>
  <si>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</si>
  <si>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</si>
  <si>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</si>
  <si>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</si>
  <si>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</si>
  <si>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</si>
  <si>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</si>
  <si>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</si>
  <si>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</si>
  <si>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</si>
  <si>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</si>
  <si>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</si>
  <si>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</si>
  <si>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</si>
  <si>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</si>
  <si>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</si>
  <si>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</si>
  <si>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</si>
  <si>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</si>
  <si>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</si>
  <si>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</si>
  <si>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</si>
  <si>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</si>
  <si>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</si>
  <si>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</si>
  <si>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</si>
  <si>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</si>
  <si>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</si>
  <si>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</si>
  <si>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</si>
  <si>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</si>
  <si>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</si>
  <si>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</si>
  <si>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</si>
  <si>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</si>
  <si>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</si>
  <si>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</si>
  <si>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</si>
  <si>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</si>
  <si>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</si>
  <si>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</si>
  <si>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</si>
  <si>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</si>
  <si>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</si>
  <si>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</si>
  <si>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</si>
  <si>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</si>
  <si>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</si>
  <si>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</si>
  <si>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</si>
  <si>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</si>
  <si>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</si>
  <si>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</si>
  <si>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</si>
  <si>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</si>
  <si>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</si>
  <si>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</si>
  <si>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</si>
  <si>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</si>
  <si>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</si>
  <si>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</si>
  <si>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</si>
  <si>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</si>
  <si>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</si>
  <si>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</si>
  <si>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</si>
  <si>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</si>
  <si>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</si>
  <si>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</si>
  <si>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</si>
  <si>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</si>
  <si>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</si>
  <si>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</si>
  <si>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</si>
  <si>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</si>
  <si>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</si>
  <si>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</si>
  <si>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</si>
  <si>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</si>
  <si>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</si>
  <si>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</si>
  <si>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</si>
  <si>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</si>
  <si>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</si>
  <si>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</si>
  <si>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</si>
  <si>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</si>
  <si>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</si>
  <si>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</si>
  <si>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</si>
  <si>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</si>
  <si>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</si>
  <si>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</si>
  <si>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</si>
  <si>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</si>
  <si>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</si>
  <si>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</si>
  <si>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</si>
  <si>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</si>
  <si>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</si>
  <si>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</si>
  <si>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</si>
  <si>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</si>
  <si>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</si>
  <si>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</si>
  <si>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</si>
  <si>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</si>
  <si>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</si>
  <si>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</si>
  <si>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</si>
  <si>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</si>
  <si>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</si>
  <si>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</si>
  <si>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</si>
  <si>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</si>
  <si>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</si>
  <si>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</si>
  <si>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</si>
  <si>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</si>
  <si>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</si>
  <si>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</si>
  <si>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</si>
  <si>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</si>
  <si>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</si>
  <si>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</si>
  <si>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</si>
  <si>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</si>
  <si>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</si>
  <si>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</si>
  <si>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</si>
  <si>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</si>
  <si>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</si>
  <si>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</si>
  <si>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</si>
  <si>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</si>
  <si>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</si>
  <si>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</si>
  <si>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</si>
  <si>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</si>
  <si>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</si>
  <si>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</si>
  <si>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</si>
  <si>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</si>
  <si>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</si>
  <si>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</si>
  <si>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</si>
  <si>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</si>
  <si>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</si>
  <si>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</si>
  <si>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</si>
  <si>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</si>
  <si>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</si>
  <si>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</si>
  <si>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</si>
  <si>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</si>
  <si>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</si>
  <si>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</si>
  <si>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</si>
  <si>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</si>
  <si>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</si>
  <si>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</si>
  <si>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</si>
  <si>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</si>
  <si>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</si>
  <si>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</si>
  <si>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</si>
  <si>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</si>
  <si>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</si>
  <si>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</si>
  <si>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</si>
  <si>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</si>
  <si>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</si>
  <si>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</si>
  <si>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</si>
  <si>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</si>
  <si>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</si>
  <si>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</si>
  <si>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</si>
  <si>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</si>
  <si>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</si>
  <si>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</si>
  <si>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</si>
  <si>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</si>
  <si>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</si>
  <si>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</si>
  <si>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</si>
  <si>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</si>
  <si>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</si>
  <si>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</si>
  <si>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</si>
  <si>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</si>
  <si>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</si>
  <si>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</si>
  <si>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</si>
  <si>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</si>
  <si>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</si>
  <si>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</si>
  <si>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</si>
  <si>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</si>
  <si>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</si>
  <si>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</si>
  <si>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</si>
  <si>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</si>
  <si>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</si>
  <si>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</si>
  <si>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</si>
  <si>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</si>
  <si>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</si>
  <si>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</si>
  <si>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</si>
  <si>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</si>
  <si>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</si>
  <si>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</si>
  <si>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</si>
  <si>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</si>
  <si>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</si>
  <si>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</si>
  <si>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</si>
  <si>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</si>
  <si>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</si>
  <si>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</si>
  <si>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</si>
  <si>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</si>
  <si>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</si>
  <si>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</si>
  <si>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</si>
  <si>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</si>
  <si>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</si>
  <si>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</si>
  <si>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</si>
  <si>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</si>
  <si>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</si>
  <si>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</si>
  <si>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</si>
  <si>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</si>
  <si>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</si>
  <si>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</si>
  <si>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</si>
  <si>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</si>
  <si>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</si>
  <si>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</si>
  <si>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</si>
  <si>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</si>
  <si>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</si>
  <si>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</si>
  <si>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</si>
  <si>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</si>
  <si>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</si>
  <si>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</si>
  <si>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</si>
  <si>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</si>
  <si>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</si>
  <si>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</si>
  <si>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</si>
  <si>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</si>
  <si>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</si>
  <si>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</si>
  <si>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</si>
  <si>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</si>
  <si>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</si>
  <si>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</si>
  <si>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</si>
  <si>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</si>
  <si>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</si>
  <si>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</si>
  <si>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</si>
  <si>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</si>
  <si>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</si>
  <si>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</si>
  <si>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</si>
  <si>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</si>
  <si>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</si>
  <si>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</si>
  <si>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</si>
  <si>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</si>
  <si>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</si>
  <si>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</si>
  <si>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</si>
  <si>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</si>
  <si>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</si>
  <si>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</si>
  <si>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</si>
  <si>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</si>
  <si>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</si>
  <si>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</si>
  <si>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</si>
  <si>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</si>
  <si>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</si>
  <si>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</si>
  <si>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</si>
  <si>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</si>
  <si>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</si>
  <si>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</si>
  <si>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</si>
  <si>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</si>
  <si>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</si>
  <si>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</si>
  <si>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</si>
  <si>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</si>
  <si>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</si>
  <si>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</si>
  <si>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</si>
  <si>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</si>
  <si>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</si>
  <si>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</si>
  <si>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</si>
  <si>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</si>
  <si>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</si>
  <si>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</si>
  <si>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</si>
  <si>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</si>
  <si>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</si>
  <si>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</si>
  <si>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</si>
  <si>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</si>
  <si>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</si>
  <si>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</si>
  <si>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</si>
  <si>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</si>
  <si>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</si>
  <si>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</si>
  <si>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</si>
  <si>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</si>
  <si>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</si>
  <si>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</si>
  <si>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</si>
  <si>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</si>
  <si>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</si>
  <si>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</si>
  <si>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</si>
  <si>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</si>
  <si>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</si>
  <si>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</si>
  <si>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</si>
  <si>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</si>
  <si>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</si>
  <si>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</si>
  <si>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</si>
  <si>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</si>
  <si>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</si>
  <si>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</si>
  <si>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</si>
  <si>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</si>
  <si>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</si>
  <si>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</si>
  <si>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</si>
  <si>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</si>
  <si>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</si>
  <si>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</si>
  <si>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</si>
  <si>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</si>
  <si>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</si>
  <si>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</si>
  <si>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</si>
  <si>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</si>
  <si>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</si>
  <si>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</si>
  <si>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</si>
  <si>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</si>
  <si>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</si>
  <si>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</si>
  <si>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</si>
  <si>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</si>
  <si>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</si>
  <si>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</si>
  <si>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</si>
  <si>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</si>
  <si>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</si>
  <si>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</si>
  <si>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</si>
  <si>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</si>
  <si>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</si>
  <si>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</si>
  <si>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</si>
  <si>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</si>
  <si>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</si>
  <si>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</si>
  <si>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</si>
  <si>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</si>
  <si>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</si>
  <si>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</si>
  <si>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</si>
  <si>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</si>
  <si>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</si>
  <si>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</si>
  <si>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</si>
  <si>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</si>
  <si>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</si>
  <si>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</si>
  <si>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</si>
  <si>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</si>
  <si>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</si>
  <si>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</si>
  <si>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</si>
  <si>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</si>
  <si>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</si>
  <si>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</si>
  <si>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</si>
  <si>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</si>
  <si>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</si>
  <si>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</si>
  <si>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</si>
  <si>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</si>
  <si>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</si>
  <si>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</si>
  <si>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</si>
  <si>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</si>
  <si>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</si>
  <si>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</si>
  <si>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</si>
  <si>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</si>
  <si>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</si>
  <si>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</si>
  <si>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</si>
  <si>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</si>
  <si>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</si>
  <si>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</si>
  <si>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</si>
  <si>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</si>
  <si>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</si>
  <si>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</si>
  <si>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</si>
  <si>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</si>
  <si>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</si>
  <si>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</si>
  <si>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</si>
  <si>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</si>
  <si>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</si>
  <si>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</si>
  <si>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</si>
  <si>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</si>
  <si>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</si>
  <si>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</si>
  <si>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</si>
  <si>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</si>
  <si>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</si>
  <si>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</si>
  <si>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</si>
  <si>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</si>
  <si>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</si>
  <si>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</si>
  <si>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</si>
  <si>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</si>
  <si>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</si>
  <si>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</si>
  <si>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</si>
  <si>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</si>
  <si>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</si>
  <si>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</si>
  <si>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</si>
  <si>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</si>
  <si>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</si>
  <si>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</si>
  <si>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</si>
  <si>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</si>
  <si>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</si>
  <si>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</si>
  <si>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</si>
  <si>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</si>
  <si>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</si>
  <si>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</si>
  <si>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</si>
  <si>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</si>
  <si>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</si>
  <si>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</si>
  <si>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</si>
  <si>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</si>
  <si>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</si>
  <si>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</si>
  <si>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</si>
  <si>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</si>
  <si>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</si>
  <si>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</si>
  <si>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</si>
  <si>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</si>
  <si>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</si>
  <si>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</si>
  <si>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</si>
  <si>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</si>
  <si>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</si>
  <si>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</si>
  <si>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</si>
  <si>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</si>
  <si>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</si>
  <si>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</si>
  <si>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</si>
  <si>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</si>
  <si>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</si>
  <si>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</si>
  <si>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</si>
  <si>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</si>
  <si>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</si>
  <si>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</si>
  <si>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</si>
  <si>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</si>
  <si>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</si>
  <si>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</si>
  <si>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</si>
  <si>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</si>
  <si>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</si>
  <si>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</si>
  <si>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</si>
  <si>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</si>
  <si>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</si>
  <si>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</si>
  <si>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</si>
  <si>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</si>
  <si>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</si>
  <si>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</si>
  <si>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</si>
  <si>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</si>
  <si>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</si>
  <si>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</si>
  <si>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</si>
  <si>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</si>
  <si>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</si>
  <si>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</si>
  <si>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</si>
  <si>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</si>
  <si>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</si>
  <si>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</si>
  <si>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</si>
  <si>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</si>
  <si>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</si>
  <si>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</si>
  <si>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</si>
  <si>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</si>
  <si>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</si>
  <si>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</si>
  <si>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</si>
  <si>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</si>
  <si>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</si>
  <si>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</si>
  <si>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</si>
  <si>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</si>
  <si>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</si>
  <si>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</si>
  <si>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</si>
  <si>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</si>
  <si>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</si>
  <si>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</si>
  <si>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</si>
  <si>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</si>
  <si>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</si>
  <si>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</si>
  <si>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</si>
  <si>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</si>
  <si>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</si>
  <si>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</si>
  <si>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</si>
  <si>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</si>
  <si>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</si>
  <si>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</si>
  <si>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</si>
  <si>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</si>
  <si>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</si>
  <si>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</si>
  <si>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</si>
  <si>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</si>
  <si>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</si>
  <si>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</si>
  <si>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</si>
  <si>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</si>
  <si>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</si>
  <si>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</si>
  <si>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</si>
  <si>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</si>
  <si>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</si>
  <si>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</si>
  <si>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</si>
  <si>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</si>
  <si>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</si>
  <si>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</si>
  <si>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</si>
  <si>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</si>
  <si>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</si>
  <si>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</si>
  <si>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</si>
  <si>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</si>
  <si>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</si>
  <si>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</si>
  <si>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</si>
  <si>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</si>
  <si>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</si>
  <si>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</si>
  <si>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</si>
  <si>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</si>
  <si>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</si>
  <si>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</si>
  <si>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</si>
  <si>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</si>
  <si>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</si>
  <si>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</si>
  <si>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</si>
  <si>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</si>
  <si>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</si>
  <si>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</si>
  <si>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</si>
  <si>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</si>
  <si>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</si>
  <si>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</si>
  <si>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</si>
  <si>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</si>
  <si>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</si>
  <si>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</si>
  <si>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</si>
  <si>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</si>
  <si>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</si>
  <si>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</si>
  <si>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</si>
  <si>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</si>
  <si>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</si>
  <si>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</si>
  <si>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</si>
  <si>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</si>
  <si>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</si>
  <si>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</si>
  <si>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</si>
  <si>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</si>
  <si>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</si>
  <si>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</si>
  <si>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</si>
  <si>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</si>
  <si>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</si>
  <si>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</si>
  <si>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</si>
  <si>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</si>
  <si>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</si>
  <si>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</si>
  <si>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</si>
  <si>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</si>
  <si>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</si>
  <si>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</si>
  <si>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</si>
  <si>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</si>
  <si>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</si>
  <si>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</si>
  <si>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</si>
  <si>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</si>
  <si>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</si>
  <si>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</si>
  <si>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</si>
  <si>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</si>
  <si>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</si>
  <si>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</si>
  <si>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</si>
  <si>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</si>
  <si>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</si>
  <si>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</si>
  <si>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</si>
  <si>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</si>
  <si>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</si>
  <si>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</si>
  <si>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</si>
  <si>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</si>
  <si>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</si>
  <si>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</si>
  <si>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</si>
  <si>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</si>
  <si>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</si>
  <si>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</si>
  <si>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</si>
  <si>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</si>
  <si>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</si>
  <si>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</si>
  <si>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</si>
  <si>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</si>
  <si>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</si>
  <si>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</si>
  <si>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</si>
  <si>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</si>
  <si>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</si>
  <si>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</si>
  <si>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</si>
  <si>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</si>
  <si>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</si>
  <si>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</si>
  <si>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</si>
  <si>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</si>
  <si>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</si>
  <si>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</si>
  <si>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</si>
  <si>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</si>
  <si>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</si>
  <si>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</si>
  <si>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</si>
  <si>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</si>
  <si>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</si>
  <si>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</si>
  <si>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</si>
  <si>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</si>
  <si>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</si>
  <si>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</si>
  <si>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</si>
  <si>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</si>
  <si>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</si>
  <si>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</si>
  <si>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</si>
  <si>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</si>
  <si>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</si>
  <si>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</si>
  <si>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</si>
  <si>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</si>
  <si>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</si>
  <si>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</si>
  <si>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</si>
  <si>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</si>
  <si>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</si>
  <si>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</si>
  <si>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</si>
  <si>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</si>
  <si>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</si>
  <si>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</si>
  <si>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</si>
  <si>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</si>
  <si>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</si>
  <si>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</si>
  <si>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</si>
  <si>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</si>
  <si>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</si>
  <si>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</si>
  <si>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</si>
  <si>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</si>
  <si>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</si>
  <si>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</si>
  <si>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</si>
  <si>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</si>
  <si>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</si>
  <si>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</si>
  <si>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</si>
  <si>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</si>
  <si>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</si>
  <si>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</si>
  <si>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</si>
  <si>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</si>
  <si>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</si>
  <si>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</si>
  <si>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</si>
  <si>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</si>
  <si>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</si>
  <si>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</si>
  <si>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</si>
  <si>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</si>
  <si>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</si>
  <si>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</si>
  <si>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</si>
  <si>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</si>
  <si>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</si>
  <si>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</si>
  <si>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</si>
  <si>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</si>
  <si>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</si>
  <si>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</si>
  <si>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</si>
  <si>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</si>
  <si>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</si>
  <si>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</si>
  <si>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</si>
  <si>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</si>
  <si>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</si>
  <si>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</si>
  <si>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</si>
  <si>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</si>
  <si>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</si>
  <si>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</si>
  <si>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</si>
  <si>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</si>
  <si>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</si>
  <si>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</si>
  <si>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</si>
  <si>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</si>
  <si>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</si>
  <si>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</si>
  <si>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</si>
  <si>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</si>
  <si>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</si>
  <si>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</si>
  <si>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</si>
  <si>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</si>
  <si>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</si>
  <si>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</si>
  <si>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</si>
  <si>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</si>
  <si>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</si>
  <si>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</si>
  <si>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</si>
  <si>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</si>
  <si>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</si>
  <si>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</si>
  <si>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</si>
  <si>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</si>
  <si>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</si>
  <si>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</si>
  <si>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</si>
  <si>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</si>
  <si>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</si>
  <si>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</si>
  <si>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</si>
  <si>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</si>
  <si>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</si>
  <si>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</si>
  <si>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</si>
  <si>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</si>
  <si>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</si>
  <si>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</si>
  <si>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</si>
  <si>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</si>
  <si>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</si>
  <si>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</si>
  <si>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</si>
  <si>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</si>
  <si>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</si>
  <si>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</si>
  <si>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</si>
  <si>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</si>
  <si>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</si>
  <si>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</si>
  <si>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</si>
  <si>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</si>
  <si>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</si>
  <si>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</si>
  <si>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</si>
  <si>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</si>
  <si>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</si>
  <si>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</si>
  <si>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</si>
  <si>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</si>
  <si>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</si>
  <si>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</si>
  <si>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</si>
  <si>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</si>
  <si>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</si>
  <si>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</si>
  <si>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</si>
  <si>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</si>
  <si>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</si>
  <si>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</si>
  <si>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</si>
  <si>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</si>
  <si>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</si>
  <si>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</si>
  <si>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</si>
  <si>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</si>
  <si>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</si>
  <si>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</si>
  <si>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</si>
  <si>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</si>
  <si>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</si>
  <si>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</si>
  <si>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</si>
  <si>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</si>
  <si>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</si>
  <si>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</si>
  <si>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</si>
  <si>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</si>
  <si>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</si>
  <si>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</si>
  <si>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</si>
  <si>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</si>
  <si>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</si>
  <si>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</si>
  <si>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</si>
  <si>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</si>
  <si>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</si>
  <si>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</si>
  <si>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</si>
  <si>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</si>
  <si>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</si>
  <si>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</si>
  <si>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</si>
  <si>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</si>
  <si>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</si>
  <si>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</si>
  <si>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</si>
  <si>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</si>
  <si>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</si>
  <si>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</si>
  <si>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</si>
  <si>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</si>
  <si>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</si>
  <si>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</si>
  <si>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</si>
  <si>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</si>
  <si>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</si>
  <si>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</si>
  <si>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</si>
  <si>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</si>
  <si>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</si>
  <si>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</si>
  <si>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</si>
  <si>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</si>
  <si>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</si>
  <si>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</si>
  <si>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</si>
  <si>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</si>
  <si>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</si>
  <si>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</si>
  <si>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</si>
  <si>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</si>
  <si>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</si>
  <si>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</si>
  <si>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</si>
  <si>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</si>
  <si>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</si>
  <si>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</si>
  <si>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</si>
  <si>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</si>
  <si>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</si>
  <si>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</si>
  <si>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</si>
  <si>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</si>
  <si>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</si>
  <si>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</si>
  <si>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</si>
  <si>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</si>
  <si>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</si>
  <si>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</si>
  <si>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</si>
  <si>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</si>
  <si>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</si>
  <si>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</si>
  <si>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</si>
  <si>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</si>
  <si>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</si>
  <si>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</si>
  <si>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</si>
  <si>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</si>
  <si>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</si>
  <si>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</si>
  <si>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</si>
  <si>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</si>
  <si>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</si>
  <si>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</si>
  <si>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</si>
  <si>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</si>
  <si>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</si>
  <si>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</si>
  <si>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</si>
  <si>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</si>
  <si>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</si>
  <si>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</si>
  <si>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</si>
  <si>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</si>
  <si>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</si>
  <si>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</si>
  <si>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</si>
  <si>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</si>
  <si>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</si>
  <si>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</si>
  <si>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</si>
  <si>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</si>
  <si>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</si>
  <si>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</si>
  <si>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</si>
  <si>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</si>
  <si>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</si>
  <si>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</si>
  <si>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</si>
  <si>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</si>
  <si>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</si>
  <si>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</si>
  <si>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</si>
  <si>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</si>
  <si>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</si>
  <si>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</si>
  <si>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</si>
  <si>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</si>
  <si>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</si>
  <si>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</si>
  <si>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</si>
  <si>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</si>
  <si>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</si>
  <si>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</si>
  <si>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</si>
  <si>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</si>
  <si>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</si>
  <si>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</si>
  <si>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</si>
  <si>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</si>
  <si>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</si>
  <si>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</si>
  <si>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</si>
  <si>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</si>
  <si>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</si>
  <si>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</si>
  <si>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</si>
  <si>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</si>
  <si>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</si>
  <si>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</si>
  <si>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</si>
  <si>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</si>
  <si>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</si>
  <si>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</si>
  <si>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</si>
  <si>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</si>
  <si>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</si>
  <si>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</si>
  <si>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</si>
  <si>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</si>
  <si>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</si>
  <si>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</si>
  <si>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</si>
  <si>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</si>
  <si>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</si>
  <si>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</si>
  <si>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</si>
  <si>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</si>
  <si>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</si>
  <si>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</si>
  <si>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</si>
  <si>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</si>
  <si>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</si>
  <si>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</si>
  <si>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</si>
  <si>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</si>
  <si>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</si>
  <si>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</si>
  <si>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</si>
  <si>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</si>
  <si>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</si>
  <si>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</si>
  <si>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</si>
  <si>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</si>
  <si>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</si>
  <si>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</si>
  <si>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</si>
  <si>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</si>
  <si>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</si>
  <si>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</si>
  <si>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</si>
  <si>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</si>
  <si>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</si>
  <si>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</si>
  <si>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</si>
  <si>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</si>
  <si>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</si>
  <si>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</si>
  <si>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</si>
  <si>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</si>
  <si>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</si>
  <si>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</si>
  <si>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</si>
  <si>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</si>
  <si>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</si>
  <si>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</si>
  <si>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</si>
  <si>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</si>
  <si>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</si>
  <si>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</si>
  <si>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</si>
  <si>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</si>
  <si>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</si>
  <si>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</si>
  <si>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</si>
  <si>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</si>
  <si>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</si>
  <si>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</si>
  <si>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</si>
  <si>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</si>
  <si>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</si>
  <si>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</si>
  <si>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</si>
  <si>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</si>
  <si>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</si>
  <si>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</si>
  <si>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</si>
  <si>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</si>
  <si>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</si>
  <si>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</si>
  <si>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</si>
  <si>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</si>
  <si>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</si>
  <si>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</si>
  <si>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</si>
  <si>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</si>
  <si>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</si>
  <si>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</si>
  <si>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</si>
  <si>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</si>
  <si>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</si>
  <si>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</si>
  <si>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</si>
  <si>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</si>
  <si>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</si>
  <si>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</si>
  <si>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</si>
  <si>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</si>
  <si>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</si>
  <si>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</si>
  <si>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</si>
  <si>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</si>
  <si>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</si>
  <si>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</si>
  <si>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</si>
  <si>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</si>
  <si>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</si>
  <si>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</si>
  <si>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</si>
  <si>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</si>
  <si>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</si>
  <si>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</si>
  <si>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</si>
  <si>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</si>
  <si>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</si>
  <si>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</si>
  <si>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</si>
  <si>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</si>
  <si>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</si>
  <si>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</si>
  <si>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</si>
  <si>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</si>
  <si>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</si>
  <si>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</si>
  <si>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</si>
  <si>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</si>
  <si>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</si>
  <si>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</si>
  <si>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</si>
  <si>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</si>
  <si>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</si>
  <si>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</si>
  <si>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</si>
  <si>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</si>
  <si>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</si>
  <si>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</si>
  <si>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</si>
  <si>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</si>
  <si>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</si>
  <si>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</si>
  <si>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</si>
  <si>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</si>
  <si>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</si>
  <si>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</si>
  <si>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</si>
  <si>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</si>
  <si>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</si>
  <si>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</si>
  <si>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</si>
  <si>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</si>
  <si>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</si>
  <si>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</si>
  <si>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</si>
  <si>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</si>
  <si>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</si>
  <si>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</si>
  <si>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</si>
  <si>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</si>
  <si>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</si>
  <si>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</si>
  <si>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</si>
  <si>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</si>
  <si>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</si>
  <si>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</si>
  <si>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</si>
  <si>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</si>
  <si>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</si>
  <si>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</si>
  <si>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</si>
  <si>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</si>
  <si>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</si>
  <si>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</si>
  <si>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</si>
  <si>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</si>
  <si>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</si>
  <si>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</si>
  <si>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</si>
  <si>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</si>
  <si>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</si>
  <si>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</si>
  <si>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</si>
  <si>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</si>
  <si>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</si>
  <si>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</si>
  <si>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</si>
  <si>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</si>
  <si>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</si>
  <si>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</si>
  <si>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</si>
  <si>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</si>
  <si>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</si>
  <si>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</si>
  <si>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</si>
  <si>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</si>
  <si>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</si>
  <si>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</si>
  <si>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</si>
  <si>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</si>
  <si>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</si>
  <si>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</si>
  <si>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</si>
  <si>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</si>
  <si>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</si>
  <si>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</si>
  <si>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</si>
  <si>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</si>
  <si>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</si>
  <si>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</si>
  <si>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</si>
  <si>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</si>
  <si>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</si>
  <si>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</si>
  <si>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</si>
  <si>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</si>
  <si>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</si>
  <si>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</si>
  <si>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</si>
  <si>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</si>
  <si>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</si>
  <si>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</si>
  <si>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</si>
  <si>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</si>
  <si>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</si>
  <si>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</si>
  <si>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</si>
  <si>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</si>
  <si>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</si>
  <si>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</si>
  <si>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</si>
  <si>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</si>
  <si>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</si>
  <si>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</si>
  <si>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</si>
  <si>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</si>
  <si>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</si>
  <si>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</si>
  <si>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</si>
  <si>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</si>
  <si>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</si>
  <si>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</si>
  <si>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</si>
  <si>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</si>
  <si>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</si>
  <si>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</si>
  <si>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</si>
  <si>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</si>
  <si>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</si>
  <si>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</si>
  <si>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</si>
  <si>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</si>
  <si>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</si>
  <si>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</si>
  <si>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</si>
  <si>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</si>
  <si>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</si>
  <si>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</si>
  <si>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</si>
  <si>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</si>
  <si>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</si>
  <si>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</si>
  <si>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</si>
  <si>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</si>
  <si>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</si>
  <si>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</si>
  <si>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</si>
  <si>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</si>
  <si>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</si>
  <si>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</si>
  <si>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</si>
  <si>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</si>
  <si>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</si>
  <si>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</si>
  <si>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</si>
  <si>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</si>
  <si>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</si>
  <si>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</si>
  <si>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</si>
  <si>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</si>
  <si>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</si>
  <si>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</si>
  <si>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</si>
  <si>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</si>
  <si>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</si>
  <si>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</si>
  <si>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</si>
  <si>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</si>
  <si>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</si>
  <si>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</si>
  <si>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</si>
  <si>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</si>
  <si>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</si>
  <si>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</si>
  <si>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</si>
  <si>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</si>
  <si>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</si>
  <si>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</si>
  <si>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</si>
  <si>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</si>
  <si>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</si>
  <si>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</si>
  <si>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</si>
  <si>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</si>
  <si>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</si>
  <si>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</si>
  <si>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</si>
  <si>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</si>
  <si>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</si>
  <si>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</si>
  <si>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</si>
  <si>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</si>
  <si>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</si>
  <si>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</si>
  <si>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</si>
  <si>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</si>
  <si>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</si>
  <si>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</si>
  <si>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</si>
  <si>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</si>
  <si>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</si>
  <si>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</si>
  <si>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</si>
  <si>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</si>
  <si>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</si>
  <si>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</si>
  <si>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</si>
  <si>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</si>
  <si>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</si>
  <si>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</si>
  <si>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</si>
  <si>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</si>
  <si>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</si>
  <si>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</si>
  <si>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</si>
  <si>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</si>
  <si>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</si>
  <si>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</si>
  <si>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</si>
  <si>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</si>
  <si>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</si>
  <si>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</si>
  <si>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</si>
  <si>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</si>
  <si>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</si>
  <si>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</si>
  <si>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</si>
  <si>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</si>
  <si>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</si>
  <si>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</si>
  <si>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</si>
  <si>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</si>
  <si>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</si>
  <si>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</si>
  <si>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</si>
  <si>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</si>
  <si>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</si>
  <si>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</si>
  <si>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</si>
  <si>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</si>
  <si>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</si>
  <si>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</si>
  <si>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</si>
  <si>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</si>
  <si>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</si>
  <si>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</si>
  <si>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</si>
  <si>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</si>
  <si>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</si>
  <si>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</si>
  <si>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</si>
  <si>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</si>
  <si>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</si>
  <si>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</si>
  <si>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</si>
  <si>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</si>
  <si>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</si>
  <si>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</si>
  <si>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</si>
  <si>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</si>
  <si>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</si>
  <si>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</si>
  <si>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</si>
  <si>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</si>
  <si>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</si>
  <si>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</si>
  <si>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</si>
  <si>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</si>
  <si>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</si>
  <si>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</si>
  <si>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</si>
  <si>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</si>
  <si>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</si>
  <si>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</si>
  <si>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</si>
  <si>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</si>
  <si>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</si>
  <si>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</si>
  <si>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</si>
  <si>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</si>
  <si>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</si>
  <si>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</si>
  <si>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</si>
  <si>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</si>
  <si>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</si>
  <si>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</si>
  <si>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</si>
  <si>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</si>
  <si>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</si>
  <si>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</si>
  <si>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</si>
  <si>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</si>
  <si>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</si>
  <si>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</si>
  <si>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</si>
  <si>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</si>
  <si>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</si>
  <si>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</si>
  <si>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</si>
  <si>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</si>
  <si>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</si>
  <si>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</si>
  <si>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</si>
  <si>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</si>
  <si>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</si>
  <si>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</si>
  <si>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</si>
  <si>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</si>
  <si>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</si>
  <si>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</si>
  <si>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</si>
  <si>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</si>
  <si>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</si>
  <si>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</si>
  <si>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</si>
  <si>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</si>
  <si>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</si>
  <si>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</si>
  <si>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</si>
  <si>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</si>
  <si>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</si>
  <si>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</si>
  <si>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</si>
  <si>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</si>
  <si>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</si>
  <si>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</si>
  <si>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</si>
  <si>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</si>
  <si>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</si>
  <si>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</si>
  <si>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</si>
  <si>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</si>
  <si>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</si>
  <si>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</si>
  <si>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</si>
  <si>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</si>
  <si>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</si>
  <si>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</si>
  <si>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</si>
  <si>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</si>
  <si>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</si>
  <si>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</si>
  <si>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</si>
  <si>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</si>
  <si>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</si>
  <si>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</si>
  <si>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</si>
  <si>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</si>
  <si>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</si>
  <si>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</si>
  <si>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</si>
  <si>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</si>
  <si>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</si>
  <si>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</si>
  <si>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</si>
  <si>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</si>
  <si>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</si>
  <si>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</si>
  <si>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</si>
  <si>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</si>
  <si>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</si>
  <si>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</si>
  <si>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</si>
  <si>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</si>
  <si>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</si>
  <si>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</si>
  <si>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</si>
  <si>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</si>
  <si>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</si>
  <si>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</si>
  <si>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</si>
  <si>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</si>
  <si>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</si>
  <si>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</si>
  <si>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</si>
  <si>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</si>
  <si>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</si>
  <si>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</si>
  <si>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</si>
  <si>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</si>
  <si>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</si>
  <si>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</si>
  <si>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</si>
  <si>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</si>
  <si>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</si>
  <si>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</si>
  <si>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</si>
  <si>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</si>
  <si>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</si>
  <si>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</si>
  <si>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</si>
  <si>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</si>
  <si>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</si>
  <si>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</si>
  <si>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</si>
  <si>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</si>
  <si>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</si>
  <si>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</si>
  <si>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</si>
  <si>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</si>
  <si>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</si>
  <si>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</si>
  <si>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</si>
  <si>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</si>
  <si>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</si>
  <si>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</si>
  <si>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</si>
  <si>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</si>
  <si>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</si>
  <si>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</si>
  <si>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</si>
  <si>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</si>
  <si>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</si>
  <si>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</si>
  <si>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</si>
  <si>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</si>
  <si>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</si>
  <si>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</si>
  <si>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</si>
  <si>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</si>
  <si>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</si>
  <si>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</si>
  <si>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</si>
  <si>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</si>
  <si>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</si>
  <si>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</si>
  <si>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</si>
  <si>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</si>
  <si>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</si>
  <si>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</si>
  <si>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</si>
  <si>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</si>
  <si>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</si>
  <si>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</si>
  <si>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</si>
  <si>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</si>
  <si>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</si>
  <si>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</si>
  <si>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</si>
  <si>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</si>
  <si>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</si>
  <si>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</si>
  <si>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</si>
  <si>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</si>
  <si>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</si>
  <si>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</si>
  <si>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</si>
  <si>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</si>
  <si>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</si>
  <si>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</si>
  <si>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</si>
  <si>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</si>
  <si>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</si>
  <si>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</si>
  <si>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</si>
  <si>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</si>
  <si>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</si>
  <si>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</si>
  <si>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</si>
  <si>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</si>
  <si>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</si>
  <si>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</si>
  <si>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</si>
  <si>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</si>
  <si>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</si>
  <si>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</si>
  <si>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</si>
  <si>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</si>
  <si>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</si>
  <si>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</si>
  <si>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</si>
  <si>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</si>
  <si>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</si>
  <si>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</si>
  <si>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</si>
  <si>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</si>
  <si>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</si>
  <si>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</si>
  <si>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</si>
  <si>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</si>
  <si>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</si>
  <si>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</si>
  <si>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</si>
  <si>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</si>
  <si>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</si>
  <si>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</si>
  <si>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</si>
  <si>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</si>
  <si>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</si>
  <si>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</si>
  <si>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</si>
  <si>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</si>
  <si>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</si>
  <si>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</si>
  <si>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</si>
  <si>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</si>
  <si>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</si>
  <si>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</si>
  <si>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</si>
  <si>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</si>
  <si>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</si>
  <si>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</si>
  <si>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</si>
  <si>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</si>
  <si>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</si>
  <si>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</si>
  <si>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</si>
  <si>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</si>
  <si>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</si>
  <si>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</si>
  <si>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</si>
  <si>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</si>
  <si>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</si>
  <si>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</si>
  <si>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</si>
  <si>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</si>
  <si>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</si>
  <si>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</si>
  <si>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</si>
  <si>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</si>
  <si>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</si>
  <si>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</si>
  <si>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</si>
  <si>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</si>
  <si>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</si>
  <si>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</si>
  <si>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</si>
  <si>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</si>
  <si>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</si>
  <si>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</si>
  <si>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</si>
  <si>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</si>
  <si>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</si>
  <si>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</si>
  <si>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</si>
  <si>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</si>
  <si>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</si>
  <si>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</si>
  <si>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</si>
  <si>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</si>
  <si>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</si>
  <si>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</si>
  <si>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</si>
  <si>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</si>
  <si>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</si>
  <si>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</si>
  <si>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</si>
  <si>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</si>
  <si>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</si>
  <si>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</si>
  <si>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</si>
  <si>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</si>
  <si>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</si>
  <si>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</si>
  <si>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</si>
  <si>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</si>
  <si>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</si>
  <si>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</si>
  <si>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</si>
  <si>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</si>
  <si>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</si>
  <si>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</si>
  <si>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</si>
  <si>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</si>
  <si>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</si>
  <si>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</si>
  <si>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</si>
  <si>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</si>
  <si>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</si>
  <si>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</si>
  <si>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</si>
  <si>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</si>
  <si>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</si>
  <si>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</si>
  <si>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</si>
  <si>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</si>
  <si>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</si>
  <si>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</si>
  <si>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</si>
  <si>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</si>
  <si>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</si>
  <si>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</si>
  <si>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</si>
  <si>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</si>
  <si>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</si>
  <si>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</si>
  <si>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</si>
  <si>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</si>
  <si>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</si>
  <si>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</si>
  <si>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</si>
  <si>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</si>
  <si>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</si>
  <si>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</si>
  <si>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</si>
  <si>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</si>
  <si>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</si>
  <si>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</si>
  <si>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</si>
  <si>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</si>
  <si>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</si>
  <si>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</si>
  <si>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</si>
  <si>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</si>
  <si>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</si>
  <si>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</si>
  <si>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</si>
  <si>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</si>
  <si>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</si>
  <si>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</si>
  <si>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</si>
  <si>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</si>
  <si>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</si>
  <si>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</si>
  <si>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</si>
  <si>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</si>
  <si>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</si>
  <si>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</si>
  <si>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</si>
  <si>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</si>
  <si>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</si>
  <si>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</si>
  <si>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</si>
  <si>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</si>
  <si>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</si>
  <si>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</si>
  <si>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</si>
  <si>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</si>
  <si>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</si>
  <si>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</si>
  <si>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</si>
  <si>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</si>
  <si>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</si>
  <si>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</si>
  <si>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</si>
  <si>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</si>
  <si>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</si>
  <si>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</si>
  <si>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</si>
  <si>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</si>
  <si>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</si>
  <si>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</si>
  <si>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</si>
  <si>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</si>
  <si>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</si>
  <si>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</si>
  <si>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</si>
  <si>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</si>
  <si>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</si>
  <si>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</si>
  <si>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</si>
  <si>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</si>
  <si>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</si>
  <si>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</si>
  <si>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</si>
  <si>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</si>
  <si>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</si>
  <si>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</si>
  <si>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</si>
  <si>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</si>
  <si>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</si>
  <si>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</si>
  <si>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</si>
  <si>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</si>
  <si>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</si>
  <si>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</si>
  <si>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</si>
  <si>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</si>
  <si>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</si>
  <si>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</si>
  <si>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</si>
  <si>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</si>
  <si>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</si>
  <si>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</si>
  <si>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</si>
  <si>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</si>
  <si>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</si>
  <si>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</si>
  <si>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</si>
  <si>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</si>
  <si>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</si>
  <si>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</si>
  <si>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</si>
  <si>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</si>
  <si>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</si>
  <si>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</si>
  <si>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</si>
  <si>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</si>
  <si>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</si>
  <si>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</si>
  <si>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</si>
  <si>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</si>
  <si>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</si>
  <si>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</si>
  <si>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</si>
  <si>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</si>
  <si>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</si>
  <si>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</si>
  <si>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</si>
  <si>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</si>
  <si>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</si>
  <si>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</si>
  <si>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</si>
  <si>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</si>
  <si>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</si>
  <si>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</si>
  <si>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</si>
  <si>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</si>
  <si>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</si>
  <si>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</si>
  <si>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</si>
  <si>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</si>
  <si>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</si>
  <si>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</si>
  <si>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</si>
  <si>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</si>
  <si>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</si>
  <si>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</si>
  <si>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</si>
  <si>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</si>
  <si>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</si>
  <si>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</si>
  <si>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</si>
  <si>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</si>
  <si>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</si>
  <si>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</si>
  <si>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</si>
  <si>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</si>
  <si>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</si>
  <si>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</si>
  <si>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</si>
  <si>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</si>
  <si>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</si>
  <si>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</si>
  <si>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</si>
  <si>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</si>
  <si>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</si>
  <si>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</si>
  <si>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</si>
  <si>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</si>
  <si>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</si>
  <si>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</si>
  <si>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</si>
  <si>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</si>
  <si>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</si>
  <si>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</si>
  <si>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</si>
  <si>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</si>
  <si>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</si>
  <si>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</si>
  <si>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</si>
  <si>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</si>
  <si>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</si>
  <si>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</si>
  <si>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</si>
  <si>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</si>
  <si>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</si>
  <si>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</si>
  <si>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</si>
  <si>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</si>
  <si>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</si>
  <si>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</si>
  <si>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</si>
  <si>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</si>
  <si>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</si>
  <si>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</si>
  <si>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</si>
  <si>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</si>
  <si>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</si>
  <si>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</si>
  <si>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</si>
  <si>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</si>
  <si>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</si>
  <si>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</si>
  <si>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</si>
  <si>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</si>
  <si>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</si>
  <si>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</si>
  <si>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</si>
  <si>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</si>
  <si>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</si>
  <si>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</si>
  <si>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</si>
  <si>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</si>
  <si>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</si>
  <si>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</si>
  <si>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</si>
  <si>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</si>
  <si>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</si>
  <si>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</si>
  <si>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</si>
  <si>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</si>
  <si>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</si>
  <si>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</si>
  <si>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</si>
  <si>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</si>
  <si>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</si>
  <si>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</si>
  <si>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</si>
  <si>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</si>
  <si>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</si>
  <si>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</si>
  <si>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</si>
  <si>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</si>
  <si>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</si>
  <si>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</si>
  <si>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</si>
  <si>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</si>
  <si>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</si>
  <si>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</si>
  <si>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</si>
  <si>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</si>
  <si>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</si>
  <si>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</si>
  <si>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</si>
  <si>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</si>
  <si>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</si>
  <si>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</si>
  <si>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</si>
  <si>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</si>
  <si>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</si>
  <si>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</si>
  <si>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</si>
  <si>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</si>
  <si>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</si>
  <si>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</si>
  <si>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</si>
  <si>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</si>
  <si>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</si>
  <si>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</si>
  <si>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</si>
  <si>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</si>
  <si>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</si>
  <si>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</si>
  <si>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</si>
  <si>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</si>
  <si>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</si>
  <si>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</si>
  <si>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</si>
  <si>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</si>
  <si>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</si>
  <si>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</si>
  <si>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</si>
  <si>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</si>
  <si>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</si>
  <si>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</si>
  <si>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</si>
  <si>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</si>
  <si>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</si>
  <si>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</si>
  <si>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</si>
  <si>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</si>
  <si>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</si>
  <si>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</si>
  <si>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</si>
  <si>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</si>
  <si>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</si>
  <si>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</si>
  <si>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</si>
  <si>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</si>
  <si>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</si>
  <si>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</si>
  <si>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</si>
  <si>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</si>
  <si>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</si>
  <si>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</si>
  <si>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</si>
  <si>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</si>
  <si>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</si>
  <si>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</si>
  <si>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</si>
  <si>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</si>
  <si>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</si>
  <si>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</si>
  <si>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</si>
  <si>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</si>
  <si>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</si>
  <si>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</si>
  <si>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</si>
  <si>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</si>
  <si>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</si>
  <si>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</si>
  <si>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</si>
  <si>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</si>
  <si>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</si>
  <si>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</si>
  <si>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</si>
  <si>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</si>
  <si>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</si>
  <si>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</si>
  <si>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</si>
  <si>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</si>
  <si>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</si>
  <si>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</si>
  <si>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</si>
  <si>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</si>
  <si>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</si>
  <si>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</si>
  <si>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</si>
  <si>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</si>
  <si>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</si>
  <si>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</si>
  <si>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</si>
  <si>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</si>
  <si>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</si>
  <si>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</si>
  <si>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</si>
  <si>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</si>
  <si>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</si>
  <si>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</si>
  <si>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</si>
  <si>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</si>
  <si>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</si>
  <si>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</si>
  <si>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</si>
  <si>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</si>
  <si>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</si>
  <si>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</si>
  <si>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</si>
  <si>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</si>
  <si>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</si>
  <si>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</si>
  <si>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</si>
  <si>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</si>
  <si>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</si>
  <si>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</si>
  <si>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</si>
  <si>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</si>
  <si>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</si>
  <si>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</si>
  <si>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</si>
  <si>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</si>
  <si>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</si>
  <si>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</si>
  <si>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</si>
  <si>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</si>
  <si>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</si>
  <si>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</si>
  <si>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</si>
  <si>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</si>
  <si>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</si>
  <si>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</si>
  <si>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</si>
  <si>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</si>
  <si>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</si>
  <si>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</si>
  <si>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</si>
  <si>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</si>
  <si>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</si>
  <si>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</si>
  <si>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</si>
  <si>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</si>
  <si>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</si>
  <si>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</si>
  <si>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</si>
  <si>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</si>
  <si>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</si>
  <si>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</si>
  <si>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</si>
  <si>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</si>
  <si>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</si>
  <si>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</si>
  <si>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</si>
  <si>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</si>
  <si>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</si>
  <si>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</si>
  <si>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</si>
  <si>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</si>
  <si>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</si>
  <si>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</si>
  <si>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</si>
  <si>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</si>
  <si>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</si>
  <si>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</si>
  <si>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</si>
  <si>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</si>
  <si>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</si>
  <si>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</si>
  <si>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</si>
  <si>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</si>
  <si>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</si>
  <si>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</si>
  <si>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</si>
  <si>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</si>
  <si>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</si>
  <si>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</si>
  <si>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</si>
  <si>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</si>
  <si>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</si>
  <si>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</si>
  <si>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</si>
  <si>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</si>
  <si>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</si>
  <si>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</si>
  <si>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</si>
  <si>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</si>
  <si>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</si>
  <si>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</si>
  <si>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</si>
  <si>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</si>
  <si>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</si>
  <si>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</si>
  <si>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</si>
  <si>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</si>
  <si>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</si>
  <si>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</si>
  <si>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</si>
  <si>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</si>
  <si>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</si>
  <si>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</si>
  <si>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</si>
  <si>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</si>
  <si>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</si>
  <si>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</si>
  <si>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</si>
  <si>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</si>
  <si>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</si>
  <si>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</si>
  <si>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</si>
  <si>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</si>
  <si>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</si>
  <si>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</si>
  <si>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</si>
  <si>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</si>
  <si>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</si>
  <si>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</si>
  <si>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</si>
  <si>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</si>
  <si>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</si>
  <si>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</si>
  <si>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</si>
  <si>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</si>
  <si>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</si>
  <si>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</si>
  <si>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</si>
  <si>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</si>
  <si>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</si>
  <si>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</si>
  <si>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</si>
  <si>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</si>
  <si>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</si>
  <si>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</si>
  <si>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</si>
  <si>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</si>
  <si>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</si>
  <si>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</si>
  <si>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</si>
  <si>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</si>
  <si>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</si>
  <si>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</si>
  <si>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</si>
  <si>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</si>
  <si>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</si>
  <si>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</si>
  <si>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</si>
  <si>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</si>
  <si>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</si>
  <si>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</si>
  <si>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</si>
  <si>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</si>
  <si>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</si>
  <si>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</si>
  <si>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</si>
  <si>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</si>
  <si>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</si>
  <si>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</si>
  <si>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</si>
  <si>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</si>
  <si>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</si>
  <si>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</si>
  <si>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</si>
  <si>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</si>
  <si>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</si>
  <si>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</si>
  <si>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</si>
  <si>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</si>
  <si>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</si>
  <si>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</si>
  <si>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</si>
  <si>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</si>
  <si>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</si>
  <si>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</si>
  <si>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</si>
  <si>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</si>
  <si>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</si>
  <si>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</si>
  <si>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</si>
  <si>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</si>
  <si>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</si>
  <si>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</si>
  <si>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</si>
  <si>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</si>
  <si>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</si>
  <si>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</si>
  <si>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</si>
  <si>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</si>
  <si>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</si>
  <si>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</si>
  <si>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</si>
  <si>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</si>
  <si>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</si>
  <si>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</si>
  <si>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</si>
  <si>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</si>
  <si>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</si>
  <si>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</si>
  <si>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</si>
  <si>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</si>
  <si>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</si>
  <si>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</si>
  <si>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</si>
  <si>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</si>
  <si>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</si>
  <si>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</si>
  <si>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</si>
  <si>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</si>
  <si>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</si>
  <si>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</si>
  <si>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</si>
  <si>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</si>
  <si>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</si>
  <si>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</si>
  <si>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</si>
  <si>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</si>
  <si>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</si>
  <si>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</si>
  <si>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</si>
  <si>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</si>
  <si>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</si>
  <si>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</si>
  <si>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</si>
  <si>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</si>
  <si>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</si>
  <si>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</si>
  <si>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</si>
  <si>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</si>
  <si>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</si>
  <si>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</si>
  <si>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</si>
  <si>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</si>
  <si>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</si>
  <si>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</si>
  <si>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</si>
  <si>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</si>
  <si>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</si>
  <si>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</si>
  <si>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</si>
  <si>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</si>
  <si>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</si>
  <si>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</si>
  <si>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</si>
  <si>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</si>
  <si>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</si>
  <si>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</si>
  <si>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</si>
  <si>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</si>
  <si>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</si>
  <si>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</si>
  <si>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</si>
  <si>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</si>
  <si>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</si>
  <si>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</si>
  <si>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</si>
  <si>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</si>
  <si>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</si>
  <si>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</si>
  <si>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</si>
  <si>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</si>
  <si>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</si>
  <si>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</si>
  <si>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</si>
  <si>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</si>
  <si>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</si>
  <si>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</si>
  <si>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</si>
  <si>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</si>
  <si>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</si>
  <si>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</si>
  <si>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</si>
  <si>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</si>
  <si>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</si>
  <si>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</si>
  <si>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</si>
  <si>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</si>
  <si>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</si>
  <si>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</si>
  <si>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</si>
  <si>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</si>
  <si>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</si>
  <si>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</si>
  <si>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</si>
  <si>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</si>
  <si>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</si>
  <si>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</si>
  <si>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</si>
  <si>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</si>
  <si>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</si>
  <si>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</si>
  <si>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</si>
  <si>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</si>
  <si>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</si>
  <si>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</si>
  <si>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</si>
  <si>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</si>
  <si>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</si>
  <si>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</si>
  <si>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</si>
  <si>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</si>
  <si>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</si>
  <si>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</si>
  <si>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</si>
  <si>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</si>
  <si>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</si>
  <si>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</si>
  <si>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</si>
  <si>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</si>
  <si>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</si>
  <si>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</si>
  <si>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</si>
  <si>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</si>
  <si>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</si>
  <si>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</si>
  <si>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</si>
  <si>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</si>
  <si>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</si>
  <si>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</si>
  <si>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</si>
  <si>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</si>
  <si>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</si>
  <si>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</si>
  <si>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</si>
  <si>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</si>
  <si>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</si>
  <si>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</si>
  <si>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</si>
  <si>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</si>
  <si>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</si>
  <si>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</si>
  <si>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</si>
  <si>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</si>
  <si>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</si>
  <si>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</si>
  <si>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</si>
  <si>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</si>
  <si>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</si>
  <si>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</si>
  <si>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</si>
  <si>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</si>
  <si>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</si>
  <si>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</si>
  <si>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</si>
  <si>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</si>
  <si>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</si>
  <si>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</si>
  <si>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</si>
  <si>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</si>
  <si>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</si>
  <si>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</si>
  <si>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</si>
  <si>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</si>
  <si>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</si>
  <si>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</si>
  <si>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</si>
  <si>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</si>
  <si>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</si>
  <si>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</si>
  <si>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</si>
  <si>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</si>
  <si>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</si>
  <si>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</si>
  <si>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</si>
  <si>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</si>
  <si>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</si>
  <si>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</si>
  <si>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</si>
  <si>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</si>
  <si>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</si>
  <si>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</si>
  <si>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</si>
  <si>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</si>
  <si>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</si>
  <si>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</si>
  <si>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</si>
  <si>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</si>
  <si>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</si>
  <si>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</si>
  <si>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</si>
  <si>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</si>
  <si>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</si>
  <si>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</si>
  <si>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</si>
  <si>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</si>
  <si>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</si>
  <si>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</si>
  <si>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</si>
  <si>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</si>
  <si>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</si>
  <si>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</si>
  <si>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</si>
  <si>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</si>
  <si>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</si>
  <si>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</si>
  <si>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</si>
  <si>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</si>
  <si>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</si>
  <si>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</si>
  <si>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</si>
  <si>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</si>
  <si>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</si>
  <si>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</si>
  <si>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</si>
  <si>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</si>
  <si>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</si>
  <si>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</si>
  <si>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</si>
  <si>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</si>
  <si>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</si>
  <si>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</si>
  <si>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</si>
  <si>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</si>
  <si>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</si>
  <si>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</si>
  <si>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</si>
  <si>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</si>
  <si>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</si>
  <si>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</si>
  <si>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</si>
  <si>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</si>
  <si>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</si>
  <si>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</si>
  <si>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</si>
  <si>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</si>
  <si>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</si>
  <si>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</si>
  <si>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</si>
  <si>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</si>
  <si>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</si>
  <si>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</si>
  <si>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</si>
  <si>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</si>
  <si>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</si>
  <si>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</si>
  <si>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</si>
  <si>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</si>
  <si>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</si>
  <si>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</si>
  <si>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</si>
  <si>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</si>
  <si>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</si>
  <si>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</si>
  <si>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</si>
  <si>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</si>
  <si>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</si>
  <si>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</si>
  <si>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</si>
  <si>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</si>
  <si>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</si>
  <si>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</si>
  <si>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</si>
  <si>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</si>
  <si>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</si>
  <si>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</si>
  <si>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</si>
  <si>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</si>
  <si>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</si>
  <si>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</si>
  <si>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</si>
  <si>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</si>
  <si>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</si>
  <si>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</si>
  <si>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</si>
  <si>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</si>
  <si>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</si>
  <si>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</si>
  <si>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</si>
  <si>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</si>
  <si>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</si>
  <si>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</si>
  <si>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</si>
  <si>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</si>
  <si>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</si>
  <si>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</si>
  <si>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</si>
  <si>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</si>
  <si>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</si>
  <si>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</si>
  <si>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</si>
  <si>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</si>
  <si>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</si>
  <si>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</si>
  <si>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</si>
  <si>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</si>
  <si>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</si>
  <si>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</si>
  <si>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</si>
  <si>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</si>
  <si>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</si>
  <si>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</si>
  <si>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</si>
  <si>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</si>
  <si>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</si>
  <si>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</si>
  <si>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</si>
  <si>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</si>
  <si>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</si>
  <si>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</si>
  <si>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</si>
  <si>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</si>
  <si>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</si>
  <si>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</si>
  <si>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</si>
  <si>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</si>
  <si>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</si>
  <si>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</si>
  <si>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</si>
  <si>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</si>
  <si>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</si>
  <si>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</si>
  <si>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</si>
  <si>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</si>
  <si>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</si>
  <si>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</si>
  <si>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</si>
  <si>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</si>
  <si>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</si>
  <si>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</si>
  <si>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</si>
  <si>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</si>
  <si>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</si>
  <si>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</si>
  <si>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</si>
  <si>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</si>
  <si>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</si>
  <si>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</si>
  <si>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</si>
  <si>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</si>
  <si>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</si>
  <si>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</si>
  <si>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</si>
  <si>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</si>
  <si>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</si>
  <si>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</si>
  <si>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</si>
  <si>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</si>
  <si>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</si>
  <si>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</si>
  <si>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</si>
  <si>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</si>
  <si>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</si>
  <si>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</si>
  <si>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</si>
  <si>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</si>
  <si>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</si>
  <si>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</si>
  <si>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</si>
  <si>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</si>
  <si>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</si>
  <si>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</si>
  <si>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</si>
  <si>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</si>
  <si>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</si>
  <si>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</si>
  <si>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</si>
  <si>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</si>
  <si>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</si>
  <si>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</si>
  <si>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</si>
  <si>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</si>
  <si>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</si>
  <si>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</si>
  <si>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</si>
  <si>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</si>
  <si>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</si>
  <si>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</si>
  <si>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</si>
  <si>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</si>
  <si>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</si>
  <si>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</si>
  <si>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</si>
  <si>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</si>
  <si>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</si>
  <si>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</si>
  <si>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</si>
  <si>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</si>
  <si>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</si>
  <si>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</si>
  <si>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</si>
  <si>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</si>
  <si>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</si>
  <si>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</si>
  <si>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</si>
  <si>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</si>
  <si>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</si>
  <si>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</si>
  <si>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</si>
  <si>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</si>
  <si>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</si>
  <si>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</si>
  <si>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</si>
  <si>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</si>
  <si>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</si>
  <si>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</si>
  <si>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</si>
  <si>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</si>
  <si>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</si>
  <si>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</si>
  <si>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</si>
  <si>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</si>
  <si>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</si>
  <si>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</si>
  <si>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</si>
  <si>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</si>
  <si>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</si>
  <si>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</si>
  <si>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</si>
  <si>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</si>
  <si>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</si>
  <si>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</si>
  <si>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</si>
  <si>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</si>
  <si>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</si>
  <si>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</si>
  <si>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</si>
  <si>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</si>
  <si>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</si>
  <si>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</si>
  <si>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</si>
  <si>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</si>
  <si>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</si>
  <si>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</si>
  <si>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</si>
  <si>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</si>
  <si>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</si>
  <si>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</si>
  <si>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</si>
  <si>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</si>
  <si>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</si>
  <si>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</si>
  <si>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</si>
  <si>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</si>
  <si>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</si>
  <si>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</si>
  <si>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</si>
  <si>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</si>
  <si>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</si>
  <si>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</si>
  <si>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</si>
  <si>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</si>
  <si>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</si>
  <si>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</si>
  <si>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</si>
  <si>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</si>
  <si>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</si>
  <si>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</si>
  <si>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</si>
  <si>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</si>
  <si>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</si>
  <si>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</si>
  <si>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</si>
  <si>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</si>
  <si>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</si>
  <si>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</si>
  <si>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</si>
  <si>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</si>
  <si>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</si>
  <si>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</si>
  <si>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</si>
  <si>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</si>
  <si>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</si>
  <si>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</si>
  <si>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</si>
  <si>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</si>
  <si>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</si>
  <si>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</si>
  <si>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</si>
  <si>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</si>
  <si>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</si>
  <si>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</si>
  <si>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</si>
  <si>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</si>
  <si>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</si>
  <si>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</si>
  <si>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</si>
  <si>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</si>
  <si>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</si>
  <si>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</si>
  <si>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</si>
  <si>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</si>
  <si>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</si>
  <si>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</si>
  <si>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</si>
  <si>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</si>
  <si>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</si>
  <si>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</si>
  <si>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</si>
  <si>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</si>
  <si>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</si>
  <si>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</si>
  <si>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</si>
  <si>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</si>
  <si>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</si>
  <si>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</si>
  <si>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</si>
  <si>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</si>
  <si>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</si>
  <si>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</si>
  <si>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</si>
  <si>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</si>
  <si>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</si>
  <si>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</si>
  <si>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</si>
  <si>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</si>
  <si>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</si>
  <si>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</si>
  <si>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</si>
  <si>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</si>
  <si>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</si>
  <si>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</si>
  <si>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</si>
  <si>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</si>
  <si>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</si>
  <si>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</si>
  <si>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</si>
  <si>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</si>
  <si>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</si>
  <si>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</si>
  <si>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</si>
  <si>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</si>
  <si>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</si>
  <si>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</si>
  <si>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</si>
  <si>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</si>
  <si>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</si>
  <si>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</si>
  <si>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</si>
  <si>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</si>
  <si>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</si>
  <si>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</si>
  <si>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</si>
  <si>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</si>
  <si>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</si>
  <si>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</si>
  <si>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</si>
  <si>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</si>
  <si>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</si>
  <si>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</si>
  <si>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</si>
  <si>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</si>
  <si>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</si>
  <si>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</si>
  <si>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</si>
  <si>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</si>
  <si>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</si>
  <si>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</si>
  <si>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</si>
  <si>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</si>
  <si>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</si>
  <si>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</si>
  <si>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</si>
  <si>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</si>
  <si>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</si>
  <si>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</si>
  <si>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</si>
  <si>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</si>
  <si>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</si>
  <si>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</si>
  <si>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</si>
  <si>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</si>
  <si>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</si>
  <si>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</si>
  <si>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</si>
  <si>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</si>
  <si>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</si>
  <si>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</si>
  <si>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</si>
  <si>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</si>
  <si>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</si>
  <si>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</si>
  <si>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</si>
  <si>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</si>
  <si>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</si>
  <si>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</si>
  <si>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</si>
  <si>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</si>
  <si>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</si>
  <si>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</si>
  <si>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</si>
  <si>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</si>
  <si>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</si>
  <si>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</si>
  <si>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</si>
  <si>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</si>
  <si>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</si>
  <si>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</si>
  <si>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</si>
  <si>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</si>
  <si>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</si>
  <si>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</si>
  <si>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</si>
  <si>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</si>
  <si>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</si>
  <si>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</si>
  <si>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</si>
  <si>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</si>
  <si>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</si>
  <si>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</si>
  <si>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</si>
  <si>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</si>
  <si>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</si>
  <si>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</si>
  <si>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</si>
  <si>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</si>
  <si>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</si>
  <si>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</si>
  <si>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</si>
  <si>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</si>
  <si>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</si>
  <si>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</si>
  <si>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</si>
  <si>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</si>
  <si>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</si>
  <si>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</si>
  <si>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</si>
  <si>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</si>
  <si>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</si>
  <si>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</si>
  <si>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</si>
  <si>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</si>
  <si>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</si>
  <si>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</si>
  <si>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</si>
  <si>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</si>
  <si>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</si>
  <si>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</si>
  <si>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</si>
  <si>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</si>
  <si>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</si>
  <si>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</si>
  <si>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</si>
  <si>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</si>
  <si>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</si>
  <si>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</si>
  <si>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</si>
  <si>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</si>
  <si>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</si>
  <si>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</si>
  <si>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</si>
  <si>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</si>
  <si>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</si>
  <si>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</si>
  <si>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</si>
  <si>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</si>
  <si>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</si>
  <si>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</si>
  <si>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</si>
  <si>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</si>
  <si>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</si>
  <si>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</si>
  <si>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</si>
  <si>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</si>
  <si>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</si>
  <si>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</si>
  <si>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</si>
  <si>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</si>
  <si>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</si>
  <si>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</si>
  <si>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</si>
  <si>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</si>
  <si>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</si>
  <si>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</si>
  <si>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</si>
  <si>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</si>
  <si>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</si>
  <si>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</si>
  <si>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</si>
  <si>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</si>
  <si>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</si>
  <si>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</si>
  <si>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</si>
  <si>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</si>
  <si>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</si>
  <si>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</si>
  <si>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</si>
  <si>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</si>
  <si>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</si>
  <si>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</si>
  <si>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</si>
  <si>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</si>
  <si>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</si>
  <si>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</si>
  <si>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</si>
  <si>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</si>
  <si>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</si>
  <si>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</si>
  <si>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</si>
  <si>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</si>
  <si>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</si>
  <si>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</si>
  <si>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</si>
  <si>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</si>
  <si>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</si>
  <si>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</si>
  <si>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</si>
  <si>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</si>
  <si>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</si>
  <si>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</si>
  <si>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</si>
  <si>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</si>
  <si>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</si>
  <si>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</si>
  <si>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</si>
  <si>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</si>
  <si>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</si>
  <si>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</si>
  <si>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</si>
  <si>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</si>
  <si>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</si>
  <si>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</si>
  <si>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</si>
  <si>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</si>
  <si>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</si>
  <si>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</si>
  <si>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</si>
  <si>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</si>
  <si>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</si>
  <si>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</si>
  <si>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</si>
  <si>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</si>
  <si>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</si>
  <si>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</si>
  <si>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</si>
  <si>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</si>
  <si>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</si>
  <si>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</si>
  <si>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</si>
  <si>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</si>
  <si>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</si>
  <si>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</si>
  <si>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</si>
  <si>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</si>
  <si>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</si>
  <si>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</si>
  <si>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</si>
  <si>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</si>
  <si>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</si>
  <si>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</si>
  <si>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</si>
  <si>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</si>
  <si>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</si>
  <si>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</si>
  <si>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</si>
  <si>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</si>
  <si>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</si>
  <si>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</si>
  <si>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</si>
  <si>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</si>
  <si>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</si>
  <si>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</si>
  <si>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</si>
  <si>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</si>
  <si>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</si>
  <si>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</si>
  <si>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</si>
  <si>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</si>
  <si>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</si>
  <si>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</si>
  <si>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</si>
  <si>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</si>
  <si>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</si>
  <si>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</si>
  <si>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</si>
  <si>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</si>
  <si>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</si>
  <si>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</si>
  <si>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</si>
  <si>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</si>
  <si>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</si>
  <si>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</si>
  <si>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</si>
  <si>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</si>
  <si>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</si>
  <si>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</si>
  <si>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</si>
  <si>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</si>
  <si>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</si>
  <si>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</si>
  <si>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</si>
  <si>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</si>
  <si>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</si>
  <si>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</si>
  <si>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</si>
  <si>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</si>
  <si>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</si>
  <si>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</si>
  <si>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</si>
  <si>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</si>
  <si>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</si>
  <si>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</si>
  <si>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</si>
  <si>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</si>
  <si>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</si>
  <si>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</si>
  <si>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</si>
  <si>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</si>
  <si>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</si>
  <si>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</si>
  <si>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</si>
  <si>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</si>
  <si>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</si>
  <si>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</si>
  <si>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</si>
  <si>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</si>
  <si>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</si>
  <si>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</si>
  <si>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</si>
  <si>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</si>
  <si>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</si>
  <si>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</si>
  <si>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</si>
  <si>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</si>
  <si>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</si>
  <si>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</si>
  <si>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</si>
  <si>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</si>
  <si>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</si>
  <si>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</si>
  <si>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</si>
  <si>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</si>
  <si>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</si>
  <si>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</si>
  <si>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</si>
  <si>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</si>
  <si>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</si>
  <si>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</si>
  <si>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</si>
  <si>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</si>
  <si>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</si>
  <si>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</si>
  <si>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</si>
  <si>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</si>
  <si>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</si>
  <si>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</si>
  <si>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</si>
  <si>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</si>
  <si>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</si>
  <si>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</si>
  <si>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</si>
  <si>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</si>
  <si>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</si>
  <si>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</si>
  <si>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</si>
  <si>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</si>
  <si>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</si>
  <si>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</si>
  <si>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</si>
  <si>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</si>
  <si>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</si>
  <si>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</si>
  <si>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</si>
  <si>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</si>
  <si>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</si>
  <si>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</si>
  <si>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</si>
  <si>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</si>
  <si>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</si>
  <si>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</si>
  <si>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</si>
  <si>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</si>
  <si>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</si>
  <si>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</si>
  <si>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</si>
  <si>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</si>
  <si>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</si>
  <si>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</si>
  <si>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</si>
  <si>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</si>
  <si>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</si>
  <si>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</si>
  <si>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</si>
  <si>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</si>
  <si>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</si>
  <si>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</si>
  <si>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</si>
  <si>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</si>
  <si>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</si>
  <si>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</si>
  <si>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</si>
  <si>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</si>
  <si>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</si>
  <si>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</si>
  <si>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</si>
  <si>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</si>
  <si>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</si>
  <si>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</si>
  <si>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</si>
  <si>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</si>
  <si>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</si>
  <si>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</si>
  <si>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</si>
  <si>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</si>
  <si>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</si>
  <si>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</si>
  <si>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</si>
  <si>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</si>
  <si>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</si>
  <si>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</si>
  <si>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</si>
  <si>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</si>
  <si>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</si>
  <si>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</si>
  <si>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</si>
  <si>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</si>
  <si>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</si>
  <si>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</si>
  <si>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</si>
  <si>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</si>
  <si>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</si>
  <si>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</si>
  <si>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</si>
  <si>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</si>
  <si>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</si>
  <si>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</si>
  <si>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</si>
  <si>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</si>
  <si>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</si>
  <si>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</si>
  <si>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</si>
  <si>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</si>
  <si>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</si>
  <si>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</si>
  <si>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</si>
  <si>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</si>
  <si>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</si>
  <si>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</si>
  <si>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</si>
  <si>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</si>
  <si>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</si>
  <si>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</si>
  <si>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</si>
  <si>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</si>
  <si>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</si>
  <si>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</si>
  <si>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</si>
  <si>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</si>
  <si>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</si>
  <si>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</si>
  <si>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</si>
  <si>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</si>
  <si>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</si>
  <si>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</si>
  <si>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</si>
  <si>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</si>
  <si>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</si>
  <si>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</si>
  <si>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</si>
  <si>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</si>
  <si>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</si>
  <si>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</si>
  <si>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</si>
  <si>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</si>
  <si>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</si>
  <si>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</si>
  <si>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</si>
  <si>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</si>
  <si>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</si>
  <si>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</si>
  <si>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</si>
  <si>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</si>
  <si>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</si>
  <si>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</si>
  <si>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</si>
  <si>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</si>
  <si>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</si>
  <si>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</si>
  <si>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</si>
  <si>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</si>
  <si>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</si>
  <si>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</si>
  <si>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</si>
  <si>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</si>
  <si>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</si>
  <si>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</si>
  <si>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</si>
  <si>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</si>
  <si>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</si>
  <si>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</si>
  <si>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</si>
  <si>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</si>
  <si>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</si>
  <si>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</si>
  <si>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</si>
  <si>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</si>
  <si>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</si>
  <si>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</si>
  <si>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</si>
  <si>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</si>
  <si>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</si>
  <si>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</si>
  <si>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</si>
  <si>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</si>
  <si>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</si>
  <si>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</si>
  <si>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</si>
  <si>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</si>
  <si>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</si>
  <si>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</si>
  <si>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</si>
  <si>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</si>
  <si>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</si>
  <si>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</si>
  <si>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</si>
  <si>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</si>
  <si>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</si>
  <si>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</si>
  <si>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</si>
  <si>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</si>
  <si>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</si>
  <si>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</si>
  <si>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</si>
  <si>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</si>
  <si>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</si>
  <si>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</si>
  <si>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</si>
  <si>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</si>
  <si>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</si>
  <si>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</si>
  <si>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</si>
  <si>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</si>
  <si>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</si>
  <si>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</si>
  <si>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</si>
  <si>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</si>
  <si>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</si>
  <si>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</si>
  <si>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</si>
  <si>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</si>
  <si>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</si>
  <si>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</si>
  <si>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</si>
  <si>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</si>
  <si>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</si>
  <si>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</si>
  <si>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</si>
  <si>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</si>
  <si>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</si>
  <si>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</si>
  <si>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</si>
  <si>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</si>
  <si>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</si>
  <si>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</si>
  <si>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</si>
  <si>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</si>
  <si>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</si>
  <si>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</si>
  <si>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</si>
  <si>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</si>
  <si>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</si>
  <si>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</si>
  <si>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</si>
  <si>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</si>
  <si>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</si>
  <si>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</si>
  <si>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</si>
  <si>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</si>
  <si>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</si>
  <si>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</si>
  <si>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</si>
  <si>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</si>
  <si>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</si>
  <si>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</si>
  <si>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</si>
  <si>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</si>
  <si>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</si>
  <si>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</si>
  <si>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</si>
  <si>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</si>
  <si>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</si>
  <si>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</si>
  <si>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</si>
  <si>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</si>
  <si>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</si>
  <si>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</si>
  <si>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</si>
  <si>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</si>
  <si>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</si>
  <si>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</si>
  <si>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</si>
  <si>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</si>
  <si>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</si>
  <si>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</si>
  <si>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</si>
  <si>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</si>
  <si>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</si>
  <si>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</si>
  <si>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</si>
  <si>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</si>
  <si>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</si>
  <si>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</si>
  <si>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</si>
  <si>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</si>
  <si>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</si>
  <si>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</si>
  <si>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</si>
  <si>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</si>
  <si>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</si>
  <si>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</si>
  <si>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</si>
  <si>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</si>
  <si>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</si>
  <si>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</si>
  <si>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</si>
  <si>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</si>
  <si>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</si>
  <si>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</si>
  <si>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</si>
  <si>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</si>
  <si>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</si>
  <si>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</si>
  <si>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</si>
  <si>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</si>
  <si>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</si>
  <si>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</si>
  <si>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</si>
  <si>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</si>
  <si>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</si>
  <si>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</si>
  <si>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</si>
  <si>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</si>
  <si>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</si>
  <si>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</si>
  <si>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</si>
  <si>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</si>
  <si>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</si>
  <si>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</si>
  <si>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</si>
  <si>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</si>
  <si>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</si>
  <si>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</si>
  <si>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</si>
  <si>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</si>
  <si>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</si>
  <si>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</si>
  <si>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</si>
  <si>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</si>
  <si>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</si>
  <si>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</si>
  <si>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</si>
  <si>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</si>
  <si>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</si>
  <si>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</si>
  <si>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</si>
  <si>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</si>
  <si>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</si>
  <si>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</si>
  <si>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</si>
  <si>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</si>
  <si>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</si>
  <si>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</si>
  <si>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</si>
  <si>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</si>
  <si>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</si>
  <si>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</si>
  <si>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</si>
  <si>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</si>
  <si>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</si>
  <si>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</si>
  <si>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</si>
  <si>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</si>
  <si>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</si>
  <si>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</si>
  <si>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</si>
  <si>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</si>
  <si>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</si>
  <si>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</si>
  <si>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</si>
  <si>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</si>
  <si>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</si>
  <si>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</si>
  <si>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</si>
  <si>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</si>
  <si>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</si>
  <si>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</si>
  <si>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</si>
  <si>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</si>
  <si>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</si>
  <si>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</si>
  <si>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</si>
  <si>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</si>
  <si>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</si>
  <si>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</si>
  <si>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</si>
  <si>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</si>
  <si>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</si>
  <si>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</si>
  <si>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</si>
  <si>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</si>
  <si>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</si>
  <si>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</si>
  <si>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</si>
  <si>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</si>
  <si>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</si>
  <si>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</si>
  <si>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</si>
  <si>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</si>
  <si>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</si>
  <si>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</si>
  <si>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</si>
  <si>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</si>
  <si>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</si>
  <si>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</si>
  <si>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</si>
  <si>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</si>
  <si>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</si>
  <si>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</si>
  <si>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</si>
  <si>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</si>
  <si>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</si>
  <si>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</si>
  <si>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</si>
  <si>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</si>
  <si>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</si>
  <si>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</si>
  <si>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</si>
  <si>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</si>
  <si>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</si>
  <si>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</si>
  <si>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</si>
  <si>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</si>
  <si>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</si>
  <si>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</si>
  <si>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</si>
  <si>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</si>
  <si>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</si>
  <si>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</si>
  <si>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</si>
  <si>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</si>
  <si>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</si>
  <si>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</si>
  <si>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</si>
  <si>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</si>
  <si>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</si>
  <si>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</si>
  <si>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</si>
  <si>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</si>
  <si>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</si>
  <si>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</si>
  <si>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</si>
  <si>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</si>
  <si>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</si>
  <si>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</si>
  <si>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</si>
  <si>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</si>
  <si>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</si>
  <si>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</si>
  <si>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</si>
  <si>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</si>
  <si>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</si>
  <si>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</si>
  <si>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</si>
  <si>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</si>
  <si>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</si>
  <si>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</si>
  <si>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</si>
  <si>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</si>
  <si>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</si>
  <si>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</si>
  <si>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</si>
  <si>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</si>
  <si>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</si>
  <si>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</si>
  <si>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</si>
  <si>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</si>
  <si>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</si>
  <si>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</si>
  <si>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</si>
  <si>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</si>
  <si>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</si>
  <si>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</si>
  <si>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</si>
  <si>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</si>
  <si>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</si>
  <si>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</si>
  <si>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</si>
  <si>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</si>
  <si>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</si>
  <si>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</si>
  <si>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</si>
  <si>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</si>
  <si>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</si>
  <si>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</si>
  <si>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</si>
  <si>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</si>
  <si>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</si>
  <si>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</si>
  <si>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</si>
  <si>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</si>
  <si>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</si>
  <si>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</si>
  <si>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</si>
  <si>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</si>
  <si>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</si>
  <si>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</si>
  <si>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</si>
  <si>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</si>
  <si>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</si>
  <si>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</si>
  <si>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</si>
  <si>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</si>
  <si>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</si>
  <si>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</si>
  <si>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</si>
  <si>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</si>
  <si>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</si>
  <si>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</si>
  <si>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</si>
  <si>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</si>
  <si>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</si>
  <si>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</si>
  <si>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</si>
  <si>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</si>
  <si>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</si>
  <si>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</si>
  <si>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</si>
  <si>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</si>
  <si>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</si>
  <si>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</si>
  <si>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</si>
  <si>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</si>
  <si>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</si>
  <si>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</si>
  <si>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</si>
  <si>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</si>
  <si>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</si>
  <si>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</si>
  <si>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</si>
  <si>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</si>
  <si>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</si>
  <si>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</si>
  <si>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</si>
  <si>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</si>
  <si>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</si>
  <si>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</si>
  <si>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</si>
  <si>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</si>
  <si>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</si>
  <si>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</si>
  <si>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</si>
  <si>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</si>
  <si>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</si>
  <si>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</si>
  <si>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</si>
  <si>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</si>
  <si>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</si>
  <si>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</si>
  <si>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</si>
  <si>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</si>
  <si>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</si>
  <si>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</si>
  <si>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</si>
  <si>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</si>
  <si>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</si>
  <si>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</si>
  <si>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</si>
  <si>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</si>
  <si>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</si>
  <si>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</si>
  <si>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</si>
  <si>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</si>
  <si>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</si>
  <si>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</si>
  <si>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</si>
  <si>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</si>
  <si>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</si>
  <si>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</si>
  <si>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</si>
  <si>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</si>
  <si>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</si>
  <si>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</si>
  <si>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</si>
  <si>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</si>
  <si>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</si>
  <si>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</si>
  <si>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</si>
  <si>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</si>
  <si>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</si>
  <si>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</si>
  <si>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</si>
  <si>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</si>
  <si>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</si>
  <si>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</si>
  <si>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</si>
  <si>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</si>
  <si>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</si>
  <si>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</si>
  <si>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</si>
  <si>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</si>
  <si>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</si>
  <si>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</si>
  <si>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</si>
  <si>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</si>
  <si>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</si>
  <si>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</si>
  <si>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</si>
  <si>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</si>
  <si>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</si>
  <si>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</si>
  <si>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</si>
  <si>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</si>
  <si>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</si>
  <si>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</si>
  <si>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</si>
  <si>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</si>
  <si>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</si>
  <si>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</si>
  <si>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</si>
  <si>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</si>
  <si>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</si>
  <si>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</si>
  <si>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</si>
  <si>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</si>
  <si>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</si>
  <si>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</si>
  <si>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</si>
  <si>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</si>
  <si>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</si>
  <si>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</si>
  <si>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</si>
  <si>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</si>
  <si>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</si>
  <si>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</si>
  <si>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</si>
  <si>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</si>
  <si>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</si>
  <si>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</si>
  <si>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</si>
  <si>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</si>
  <si>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</si>
  <si>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</si>
  <si>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</si>
  <si>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</si>
  <si>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</si>
  <si>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</si>
  <si>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</si>
  <si>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</si>
  <si>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</si>
  <si>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</si>
  <si>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</si>
  <si>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</si>
  <si>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</si>
  <si>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</si>
  <si>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</si>
  <si>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</si>
  <si>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</si>
  <si>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</si>
  <si>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</si>
  <si>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</si>
  <si>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</si>
  <si>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</si>
  <si>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</si>
  <si>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</si>
  <si>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</si>
  <si>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</si>
  <si>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</si>
  <si>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</si>
  <si>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</si>
  <si>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</si>
  <si>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</si>
  <si>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</si>
  <si>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</si>
  <si>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</si>
  <si>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</si>
  <si>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</si>
  <si>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</si>
  <si>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</si>
  <si>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</si>
  <si>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</si>
  <si>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</si>
  <si>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</si>
  <si>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</si>
  <si>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</si>
  <si>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</si>
  <si>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</si>
  <si>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</si>
  <si>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</si>
  <si>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</si>
  <si>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</si>
  <si>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</si>
  <si>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</si>
  <si>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</si>
  <si>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</si>
  <si>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</si>
  <si>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</si>
  <si>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</si>
  <si>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</si>
  <si>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</si>
  <si>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</si>
  <si>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</si>
  <si>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</si>
  <si>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</si>
  <si>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</si>
  <si>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</si>
  <si>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</si>
  <si>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</si>
  <si>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</si>
  <si>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</si>
  <si>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</si>
  <si>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</si>
  <si>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</si>
  <si>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</si>
  <si>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</si>
  <si>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</si>
  <si>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</si>
  <si>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</si>
  <si>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</si>
  <si>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</si>
  <si>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</si>
  <si>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</si>
  <si>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</si>
  <si>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</si>
  <si>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</si>
  <si>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</si>
  <si>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</si>
  <si>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</si>
  <si>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</si>
  <si>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</si>
  <si>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</si>
  <si>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</si>
  <si>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</si>
  <si>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</si>
  <si>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</si>
  <si>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</si>
  <si>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</si>
  <si>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</si>
  <si>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</si>
  <si>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</si>
  <si>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</si>
  <si>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</si>
  <si>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</si>
  <si>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</si>
  <si>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</si>
  <si>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</si>
  <si>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</si>
  <si>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</si>
  <si>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</si>
  <si>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</si>
  <si>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</si>
  <si>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</si>
  <si>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</si>
  <si>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</si>
  <si>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</si>
  <si>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</si>
  <si>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</si>
  <si>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</si>
  <si>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</si>
  <si>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</si>
  <si>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</si>
  <si>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</si>
  <si>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</si>
  <si>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</si>
  <si>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</si>
  <si>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</si>
  <si>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</si>
  <si>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</si>
  <si>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</si>
  <si>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</si>
  <si>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</si>
  <si>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</si>
  <si>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</si>
  <si>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</si>
  <si>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</si>
  <si>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</si>
  <si>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</si>
  <si>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</si>
  <si>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</si>
  <si>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</si>
  <si>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</si>
  <si>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</si>
  <si>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</si>
  <si>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</si>
  <si>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</si>
  <si>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</si>
  <si>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</si>
  <si>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</si>
  <si>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</si>
  <si>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</si>
  <si>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</si>
  <si>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</si>
  <si>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</si>
  <si>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</si>
  <si>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</si>
  <si>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</si>
  <si>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</si>
  <si>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</si>
  <si>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</si>
  <si>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</si>
  <si>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</si>
  <si>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</si>
  <si>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</si>
  <si>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</si>
  <si>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</si>
  <si>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</si>
  <si>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</si>
  <si>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</si>
  <si>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</si>
  <si>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</si>
  <si>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</si>
  <si>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</si>
  <si>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</si>
  <si>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</si>
  <si>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</si>
  <si>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</si>
  <si>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</si>
  <si>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</si>
  <si>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</si>
  <si>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</si>
  <si>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</si>
  <si>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</si>
  <si>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</si>
  <si>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</si>
  <si>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</si>
  <si>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</si>
  <si>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</si>
  <si>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</si>
  <si>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</si>
  <si>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</si>
  <si>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</si>
  <si>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</si>
  <si>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</si>
  <si>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</si>
  <si>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</si>
  <si>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</si>
  <si>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</si>
  <si>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</si>
  <si>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</si>
  <si>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</si>
  <si>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</si>
  <si>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</si>
  <si>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</si>
  <si>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</si>
  <si>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</si>
  <si>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</si>
  <si>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</si>
  <si>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</si>
  <si>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</si>
  <si>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</si>
  <si>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</si>
  <si>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</si>
  <si>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</si>
  <si>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</si>
  <si>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</si>
  <si>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</si>
  <si>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</si>
  <si>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</si>
  <si>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</si>
  <si>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</si>
  <si>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</si>
  <si>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</si>
  <si>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</si>
  <si>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</si>
  <si>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</si>
  <si>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</si>
  <si>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</si>
  <si>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</si>
  <si>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</si>
  <si>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</si>
  <si>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</si>
  <si>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</si>
  <si>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</si>
  <si>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</si>
  <si>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</si>
  <si>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</si>
  <si>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</si>
  <si>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</si>
  <si>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</si>
  <si>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</si>
  <si>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</si>
  <si>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</si>
  <si>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</si>
  <si>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</si>
  <si>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</si>
  <si>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</si>
  <si>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</si>
  <si>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</si>
  <si>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</si>
  <si>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</si>
  <si>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</si>
  <si>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</si>
  <si>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</si>
  <si>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</si>
  <si>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</si>
  <si>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</si>
  <si>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</si>
  <si>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</si>
  <si>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</si>
  <si>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</si>
  <si>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</si>
  <si>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</si>
  <si>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</si>
  <si>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</si>
  <si>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</si>
  <si>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</si>
  <si>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</si>
  <si>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</si>
  <si>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</si>
  <si>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</si>
  <si>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</si>
  <si>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</si>
  <si>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</si>
  <si>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</si>
  <si>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</si>
  <si>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</si>
  <si>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</si>
  <si>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</si>
  <si>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</si>
  <si>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</si>
  <si>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</si>
  <si>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</si>
  <si>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</si>
  <si>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</si>
  <si>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</si>
  <si>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</si>
  <si>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</si>
  <si>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</si>
  <si>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</si>
  <si>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</si>
  <si>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</si>
  <si>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</si>
  <si>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</si>
  <si>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</si>
  <si>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</si>
  <si>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</si>
  <si>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</si>
  <si>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</si>
  <si>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</si>
  <si>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</si>
  <si>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</si>
  <si>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</si>
  <si>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</si>
  <si>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</si>
  <si>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</si>
  <si>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</si>
  <si>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</si>
  <si>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</si>
  <si>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</si>
  <si>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</si>
  <si>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</si>
  <si>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</si>
  <si>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</si>
  <si>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</si>
  <si>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</si>
  <si>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</si>
  <si>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</si>
  <si>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</si>
  <si>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</si>
  <si>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</si>
  <si>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</si>
  <si>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</si>
  <si>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</si>
  <si>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</si>
  <si>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</si>
  <si>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</si>
  <si>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</si>
  <si>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</si>
  <si>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</si>
  <si>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</si>
  <si>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</si>
  <si>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</si>
  <si>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</si>
  <si>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</si>
  <si>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</si>
  <si>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</si>
  <si>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</si>
  <si>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</si>
  <si>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</si>
  <si>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</si>
  <si>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</si>
  <si>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</si>
  <si>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</si>
  <si>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</si>
  <si>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</si>
  <si>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</si>
  <si>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</si>
  <si>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</si>
  <si>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</si>
  <si>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</si>
  <si>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</si>
  <si>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</si>
  <si>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</si>
  <si>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</si>
  <si>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</si>
  <si>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</si>
  <si>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</si>
  <si>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</si>
  <si>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</si>
  <si>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</si>
  <si>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</si>
  <si>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</si>
  <si>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</si>
  <si>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</si>
  <si>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</si>
  <si>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</si>
  <si>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</si>
  <si>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</si>
  <si>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</si>
  <si>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</si>
  <si>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</si>
  <si>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</si>
  <si>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</si>
  <si>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</si>
  <si>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</si>
  <si>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</si>
  <si>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</si>
  <si>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</si>
  <si>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</si>
  <si>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</si>
  <si>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</si>
  <si>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</si>
  <si>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</si>
  <si>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</si>
  <si>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</si>
  <si>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</si>
  <si>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</si>
  <si>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</si>
  <si>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</si>
  <si>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</si>
  <si>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</si>
  <si>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</si>
  <si>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</si>
  <si>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</si>
  <si>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</si>
  <si>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</si>
  <si>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</si>
  <si>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</si>
  <si>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</si>
  <si>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</si>
  <si>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</si>
  <si>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</si>
  <si>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</si>
  <si>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</si>
  <si>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</si>
  <si>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</si>
  <si>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</si>
  <si>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</si>
  <si>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</si>
  <si>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</si>
  <si>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</si>
  <si>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</si>
  <si>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</si>
  <si>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</si>
  <si>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</si>
  <si>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</si>
  <si>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</si>
  <si>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</si>
  <si>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</si>
  <si>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</si>
  <si>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</si>
  <si>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</si>
  <si>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</si>
  <si>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</si>
  <si>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</si>
  <si>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</si>
  <si>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</si>
  <si>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</si>
  <si>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</si>
  <si>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</si>
  <si>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</si>
  <si>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</si>
  <si>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</si>
  <si>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</si>
  <si>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</si>
  <si>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</si>
  <si>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</si>
  <si>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</si>
  <si>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</si>
  <si>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</si>
  <si>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</si>
  <si>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</si>
  <si>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</si>
  <si>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</si>
  <si>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</si>
  <si>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</si>
  <si>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</si>
  <si>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</si>
  <si>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</si>
  <si>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</si>
  <si>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</si>
  <si>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</si>
  <si>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</si>
  <si>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</si>
  <si>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</si>
  <si>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</si>
  <si>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</si>
  <si>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</si>
  <si>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</si>
  <si>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</si>
  <si>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</si>
  <si>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</si>
  <si>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</si>
  <si>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</si>
  <si>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</si>
  <si>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</si>
  <si>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</si>
  <si>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</si>
  <si>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</si>
  <si>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</si>
  <si>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</si>
  <si>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</si>
  <si>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</si>
  <si>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</si>
  <si>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</si>
  <si>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</si>
  <si>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</si>
  <si>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</si>
  <si>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</si>
  <si>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</si>
  <si>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</si>
  <si>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</si>
  <si>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</si>
  <si>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</si>
  <si>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</si>
  <si>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</si>
  <si>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</si>
  <si>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</si>
  <si>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</si>
  <si>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</si>
  <si>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</si>
  <si>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</si>
  <si>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</si>
  <si>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</si>
  <si>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</si>
  <si>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</si>
  <si>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</si>
  <si>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</si>
  <si>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</si>
  <si>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</si>
  <si>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</si>
  <si>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</si>
  <si>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</si>
  <si>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</si>
  <si>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</si>
  <si>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</si>
  <si>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</si>
  <si>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</si>
  <si>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</si>
  <si>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</si>
  <si>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</si>
  <si>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</si>
  <si>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</si>
  <si>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</si>
  <si>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</si>
  <si>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</si>
  <si>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</si>
  <si>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</si>
  <si>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</si>
  <si>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</si>
  <si>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</si>
  <si>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</si>
  <si>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</si>
  <si>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</si>
  <si>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</si>
  <si>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</si>
  <si>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</si>
  <si>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</si>
  <si>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</si>
  <si>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</si>
  <si>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</si>
  <si>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</si>
  <si>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</si>
  <si>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</si>
  <si>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</si>
  <si>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</si>
  <si>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</si>
  <si>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</si>
  <si>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</si>
  <si>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</si>
  <si>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</si>
  <si>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</si>
  <si>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</si>
  <si>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</si>
  <si>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</si>
  <si>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</si>
  <si>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</si>
  <si>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</si>
  <si>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</si>
  <si>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</si>
  <si>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</si>
  <si>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</si>
  <si>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</si>
  <si>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</si>
  <si>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</si>
  <si>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</si>
  <si>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</si>
  <si>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</si>
  <si>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</si>
  <si>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</si>
  <si>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</si>
  <si>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</si>
  <si>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</si>
  <si>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</si>
  <si>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</si>
  <si>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</si>
  <si>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</si>
  <si>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</si>
  <si>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</si>
  <si>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</si>
  <si>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</si>
  <si>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</si>
  <si>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</si>
  <si>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</si>
  <si>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</si>
  <si>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</si>
  <si>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</si>
  <si>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</si>
  <si>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</si>
  <si>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</si>
  <si>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</si>
  <si>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</si>
  <si>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</si>
  <si>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</si>
  <si>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</si>
  <si>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</si>
  <si>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</si>
  <si>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</si>
  <si>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</si>
  <si>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</si>
  <si>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</si>
  <si>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</si>
  <si>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</si>
  <si>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</si>
  <si>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</si>
  <si>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</si>
  <si>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</si>
  <si>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</si>
  <si>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</si>
  <si>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</si>
  <si>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</si>
  <si>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</si>
  <si>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</si>
  <si>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</si>
  <si>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</si>
  <si>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</si>
  <si>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</si>
  <si>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</si>
  <si>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</si>
  <si>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</si>
  <si>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</si>
  <si>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</si>
  <si>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</si>
  <si>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</si>
  <si>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</si>
  <si>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</si>
  <si>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</si>
  <si>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</si>
  <si>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</si>
  <si>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</si>
  <si>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</si>
  <si>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</si>
  <si>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</si>
  <si>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</si>
  <si>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</si>
  <si>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</si>
  <si>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</si>
  <si>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</si>
  <si>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</si>
  <si>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</si>
  <si>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</si>
  <si>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</si>
  <si>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</si>
  <si>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</si>
  <si>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</si>
  <si>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</si>
  <si>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</si>
  <si>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</si>
  <si>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</si>
  <si>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</si>
  <si>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</si>
  <si>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</si>
  <si>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</si>
  <si>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</si>
  <si>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</si>
  <si>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</si>
  <si>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</si>
  <si>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</si>
  <si>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</si>
  <si>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</si>
  <si>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</si>
  <si>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</si>
  <si>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</si>
  <si>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</si>
  <si>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</si>
  <si>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</si>
  <si>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</si>
  <si>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</si>
  <si>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</si>
  <si>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</si>
  <si>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</si>
  <si>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</si>
  <si>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</si>
  <si>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</si>
  <si>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</si>
  <si>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</si>
  <si>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</si>
  <si>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</si>
  <si>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</si>
  <si>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</si>
  <si>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</si>
  <si>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</si>
  <si>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</si>
  <si>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</si>
  <si>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</si>
  <si>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</si>
  <si>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</si>
  <si>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</si>
  <si>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</si>
  <si>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</si>
  <si>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</si>
  <si>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</si>
  <si>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</si>
  <si>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</si>
  <si>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</si>
  <si>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</si>
  <si>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</si>
  <si>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</si>
  <si>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</si>
  <si>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</si>
  <si>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</si>
  <si>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</si>
  <si>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</si>
  <si>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</si>
  <si>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</si>
  <si>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</si>
  <si>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</si>
  <si>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</si>
  <si>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</si>
  <si>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</si>
  <si>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</si>
  <si>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</si>
  <si>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</si>
  <si>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</si>
  <si>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</si>
  <si>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</si>
  <si>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</si>
  <si>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</si>
  <si>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</si>
  <si>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</si>
  <si>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</si>
  <si>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</si>
  <si>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</si>
  <si>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</si>
  <si>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</si>
  <si>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</si>
  <si>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</si>
  <si>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</si>
  <si>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</si>
  <si>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</si>
  <si>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</si>
  <si>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</si>
  <si>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</si>
  <si>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</si>
  <si>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</si>
  <si>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</si>
  <si>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</si>
  <si>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</si>
  <si>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</si>
  <si>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</si>
  <si>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</si>
  <si>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</si>
  <si>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</si>
  <si>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</si>
  <si>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</si>
  <si>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</si>
  <si>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</si>
  <si>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</si>
  <si>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</si>
  <si>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</si>
  <si>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</si>
  <si>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</si>
  <si>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</si>
  <si>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</si>
  <si>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</si>
  <si>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</si>
  <si>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</si>
  <si>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</si>
  <si>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</si>
  <si>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</si>
  <si>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</si>
  <si>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</si>
  <si>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</si>
  <si>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</si>
  <si>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</si>
  <si>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</si>
  <si>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</si>
  <si>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</si>
  <si>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</si>
  <si>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</si>
  <si>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</si>
  <si>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</si>
  <si>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</si>
  <si>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</si>
  <si>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</si>
  <si>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</si>
  <si>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</si>
  <si>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</si>
  <si>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</si>
  <si>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</si>
  <si>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</si>
  <si>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</si>
  <si>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</si>
  <si>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</si>
  <si>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</si>
  <si>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</si>
  <si>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</si>
  <si>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</si>
  <si>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</si>
  <si>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</si>
  <si>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</si>
  <si>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</si>
  <si>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</si>
  <si>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</si>
  <si>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</si>
  <si>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</si>
  <si>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</si>
  <si>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</si>
  <si>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</si>
  <si>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</si>
  <si>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</si>
  <si>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</si>
  <si>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</si>
  <si>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</si>
  <si>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</si>
  <si>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</si>
  <si>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</si>
  <si>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</si>
  <si>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</si>
  <si>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</si>
  <si>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</si>
  <si>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</si>
  <si>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</si>
  <si>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</si>
  <si>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</si>
  <si>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</si>
  <si>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</si>
  <si>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</si>
  <si>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</si>
  <si>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</si>
  <si>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</si>
  <si>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</si>
  <si>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</si>
  <si>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</si>
  <si>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</si>
  <si>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</si>
  <si>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</si>
  <si>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</si>
  <si>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</si>
  <si>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</si>
  <si>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</si>
  <si>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</si>
  <si>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</si>
  <si>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</si>
  <si>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</si>
  <si>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</si>
  <si>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</si>
  <si>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</si>
  <si>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</si>
  <si>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</si>
  <si>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</si>
  <si>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</si>
  <si>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</si>
  <si>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</si>
  <si>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</si>
  <si>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</si>
  <si>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</si>
  <si>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</si>
  <si>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</si>
  <si>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</si>
  <si>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</si>
  <si>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</si>
  <si>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</si>
  <si>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</si>
  <si>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</si>
  <si>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</si>
  <si>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</si>
  <si>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</si>
  <si>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</si>
  <si>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</si>
  <si>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</si>
  <si>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</si>
  <si>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</si>
  <si>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</si>
  <si>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</si>
  <si>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</si>
  <si>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</si>
  <si>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</si>
  <si>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</si>
  <si>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</si>
  <si>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</si>
  <si>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</si>
  <si>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</si>
  <si>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</si>
  <si>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</si>
  <si>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</si>
  <si>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</si>
  <si>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</si>
  <si>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</si>
  <si>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</si>
  <si>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</si>
  <si>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</si>
  <si>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</si>
  <si>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</si>
  <si>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</si>
  <si>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</si>
  <si>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</si>
  <si>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</si>
  <si>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</si>
  <si>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</si>
  <si>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</si>
  <si>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</si>
  <si>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</si>
  <si>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</si>
  <si>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</si>
  <si>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</si>
  <si>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</si>
  <si>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</si>
  <si>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</si>
  <si>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</si>
  <si>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</si>
  <si>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</si>
  <si>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</si>
  <si>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</si>
  <si>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</si>
  <si>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</si>
  <si>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</si>
  <si>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</si>
  <si>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</si>
  <si>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</si>
  <si>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</si>
  <si>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</si>
  <si>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</si>
  <si>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</si>
  <si>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</si>
  <si>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</si>
  <si>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</si>
  <si>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</si>
  <si>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</si>
  <si>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</si>
  <si>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</si>
  <si>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</si>
  <si>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</si>
  <si>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</si>
  <si>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</si>
  <si>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</si>
  <si>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</si>
  <si>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</si>
  <si>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</si>
  <si>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</si>
  <si>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</si>
  <si>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</si>
  <si>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</si>
  <si>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</si>
  <si>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</si>
  <si>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</si>
  <si>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</si>
  <si>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</si>
  <si>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</si>
  <si>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</si>
  <si>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</si>
  <si>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</si>
  <si>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</si>
  <si>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</si>
  <si>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</si>
  <si>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</si>
  <si>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</si>
  <si>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</si>
  <si>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</si>
  <si>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</si>
  <si>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</si>
  <si>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</si>
  <si>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</si>
  <si>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</si>
  <si>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</si>
  <si>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</si>
  <si>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</si>
  <si>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</si>
  <si>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</si>
  <si>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</si>
  <si>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</si>
  <si>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</si>
  <si>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</si>
  <si>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</si>
  <si>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</si>
  <si>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</si>
  <si>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</si>
  <si>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</si>
  <si>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</si>
  <si>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</si>
  <si>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</si>
  <si>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</si>
  <si>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</si>
  <si>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</si>
  <si>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</si>
  <si>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</si>
  <si>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</si>
  <si>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</si>
  <si>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</si>
  <si>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</si>
  <si>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</si>
  <si>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</si>
  <si>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</si>
  <si>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</si>
  <si>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</si>
  <si>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</si>
  <si>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</si>
  <si>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</si>
  <si>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</si>
  <si>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</si>
  <si>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</si>
  <si>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</si>
  <si>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</si>
  <si>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</si>
  <si>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</si>
  <si>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</si>
  <si>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</si>
  <si>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</si>
  <si>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</si>
  <si>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</si>
  <si>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</si>
  <si>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</si>
  <si>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</si>
  <si>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</si>
  <si>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</si>
  <si>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</si>
  <si>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</si>
  <si>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</si>
  <si>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</si>
  <si>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</si>
  <si>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</si>
  <si>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</si>
  <si>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</si>
  <si>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</si>
  <si>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</si>
  <si>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</si>
  <si>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</si>
  <si>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</si>
  <si>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</si>
  <si>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</si>
  <si>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</si>
  <si>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</si>
  <si>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</si>
  <si>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</si>
  <si>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</si>
  <si>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</si>
  <si>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</si>
  <si>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</si>
  <si>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</si>
  <si>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</si>
  <si>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</si>
  <si>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</si>
  <si>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</si>
  <si>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</si>
  <si>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</si>
  <si>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</si>
  <si>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</si>
  <si>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</si>
  <si>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</si>
  <si>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</si>
  <si>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</si>
  <si>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</si>
  <si>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</si>
  <si>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</si>
  <si>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</si>
  <si>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</si>
  <si>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</si>
  <si>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</si>
  <si>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</si>
  <si>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</si>
  <si>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</si>
  <si>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</si>
  <si>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</si>
  <si>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</si>
  <si>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</si>
  <si>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</si>
  <si>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</si>
  <si>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</si>
  <si>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</si>
  <si>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</si>
  <si>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</si>
  <si>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</si>
  <si>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</si>
  <si>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</si>
  <si>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</si>
  <si>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</si>
  <si>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</si>
  <si>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</si>
  <si>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</si>
  <si>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</si>
  <si>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</si>
  <si>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</si>
  <si>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</si>
  <si>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</si>
  <si>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</si>
  <si>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</si>
  <si>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</si>
  <si>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</si>
  <si>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</si>
  <si>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</si>
  <si>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</si>
  <si>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</si>
  <si>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</si>
  <si>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</si>
  <si>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</si>
  <si>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</si>
  <si>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</si>
  <si>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</si>
  <si>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</si>
  <si>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</si>
  <si>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</si>
  <si>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</si>
  <si>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</si>
  <si>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</si>
  <si>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</si>
  <si>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</si>
  <si>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</si>
  <si>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</si>
  <si>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</si>
  <si>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</si>
  <si>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</si>
  <si>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</si>
  <si>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</si>
  <si>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</si>
  <si>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</si>
  <si>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</si>
  <si>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</si>
  <si>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</si>
  <si>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</si>
  <si>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</si>
  <si>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</si>
  <si>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</si>
  <si>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</si>
  <si>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</si>
  <si>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</si>
  <si>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</si>
  <si>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</si>
  <si>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</si>
  <si>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</si>
  <si>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</si>
  <si>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</si>
  <si>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</si>
  <si>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</si>
  <si>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</si>
  <si>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</si>
  <si>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</si>
  <si>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</si>
  <si>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</si>
  <si>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</si>
  <si>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</si>
  <si>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</si>
  <si>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</si>
  <si>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</si>
  <si>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</si>
  <si>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</si>
  <si>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</si>
  <si>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</si>
  <si>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</si>
  <si>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</si>
  <si>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</si>
  <si>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</si>
  <si>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</si>
  <si>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</si>
  <si>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</si>
  <si>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</si>
  <si>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</si>
  <si>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</si>
  <si>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</si>
  <si>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</si>
  <si>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</si>
  <si>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</si>
  <si>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</si>
  <si>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</si>
  <si>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</si>
  <si>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</si>
  <si>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</si>
  <si>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</si>
  <si>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</si>
  <si>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</si>
  <si>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</si>
  <si>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</si>
  <si>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</si>
  <si>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</si>
  <si>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</si>
  <si>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</si>
  <si>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</si>
  <si>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</si>
  <si>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</si>
  <si>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</si>
  <si>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</si>
  <si>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</si>
  <si>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</si>
  <si>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</si>
  <si>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</si>
  <si>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</si>
  <si>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</si>
  <si>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</si>
  <si>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</si>
  <si>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</si>
  <si>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</si>
  <si>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</si>
  <si>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</si>
  <si>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</si>
  <si>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</si>
  <si>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</si>
  <si>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</si>
  <si>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</si>
  <si>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</si>
  <si>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</si>
  <si>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</si>
  <si>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</si>
  <si>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</si>
  <si>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</si>
  <si>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</si>
  <si>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</si>
  <si>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</si>
  <si>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</si>
  <si>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</si>
  <si>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</si>
  <si>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</si>
  <si>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</si>
  <si>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</si>
  <si>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</si>
  <si>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</si>
  <si>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</si>
  <si>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</si>
  <si>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</si>
  <si>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</si>
  <si>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</si>
  <si>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</si>
  <si>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</si>
  <si>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</si>
  <si>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</si>
  <si>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</si>
  <si>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</si>
  <si>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</si>
  <si>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</si>
  <si>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</si>
  <si>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</si>
  <si>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</si>
  <si>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</si>
  <si>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</si>
  <si>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</si>
  <si>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</si>
  <si>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</si>
  <si>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</si>
  <si>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</si>
  <si>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</si>
  <si>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</si>
  <si>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</si>
  <si>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</si>
  <si>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</si>
  <si>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</si>
  <si>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</si>
  <si>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</si>
  <si>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</si>
  <si>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</si>
  <si>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</si>
  <si>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</si>
  <si>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</si>
  <si>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</si>
  <si>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</si>
  <si>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</si>
  <si>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</si>
  <si>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</si>
  <si>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</si>
  <si>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</si>
  <si>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</si>
  <si>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</si>
  <si>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</si>
  <si>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</si>
  <si>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</si>
  <si>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</si>
  <si>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</si>
  <si>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</si>
  <si>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</si>
  <si>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</si>
  <si>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</si>
  <si>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</si>
  <si>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</si>
  <si>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</si>
  <si>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</si>
  <si>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</si>
  <si>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</si>
  <si>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</si>
  <si>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</si>
  <si>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</si>
  <si>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</si>
  <si>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</si>
  <si>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</si>
  <si>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</si>
  <si>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</si>
  <si>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</si>
  <si>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</si>
  <si>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</si>
  <si>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</si>
  <si>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</si>
  <si>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</si>
  <si>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</si>
  <si>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</si>
  <si>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</si>
  <si>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</si>
  <si>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</si>
  <si>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</si>
  <si>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</si>
  <si>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</si>
  <si>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</si>
  <si>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</si>
  <si>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</si>
  <si>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</si>
  <si>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</si>
  <si>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</si>
  <si>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</si>
  <si>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</si>
  <si>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</si>
  <si>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</si>
  <si>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</si>
  <si>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</si>
  <si>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</si>
  <si>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</si>
  <si>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</si>
  <si>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</si>
  <si>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</si>
  <si>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</si>
  <si>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</si>
  <si>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</si>
  <si>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</si>
  <si>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</si>
  <si>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</si>
  <si>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</si>
  <si>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</si>
  <si>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</si>
  <si>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</si>
  <si>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</si>
  <si>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</si>
  <si>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</si>
  <si>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</si>
  <si>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</si>
  <si>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</si>
  <si>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</si>
  <si>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</si>
  <si>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</si>
  <si>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</si>
  <si>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</si>
  <si>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</si>
  <si>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</si>
  <si>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</si>
  <si>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</si>
  <si>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</si>
  <si>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</si>
  <si>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</si>
  <si>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</si>
  <si>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</si>
  <si>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</si>
  <si>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</si>
  <si>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</si>
  <si>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</si>
  <si>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</si>
  <si>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</si>
  <si>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</si>
  <si>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</si>
  <si>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</si>
  <si>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</si>
  <si>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</si>
  <si>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</si>
  <si>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</si>
  <si>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</si>
  <si>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</si>
  <si>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</si>
  <si>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</si>
  <si>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</si>
  <si>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</si>
  <si>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</si>
  <si>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</si>
  <si>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</si>
  <si>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</si>
  <si>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</si>
  <si>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</si>
  <si>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</si>
  <si>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</si>
  <si>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</si>
  <si>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</si>
  <si>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</si>
  <si>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</si>
  <si>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</si>
  <si>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</si>
  <si>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</si>
  <si>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</si>
  <si>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</si>
  <si>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</si>
  <si>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</si>
  <si>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</si>
  <si>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</si>
  <si>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</si>
  <si>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</si>
  <si>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</si>
  <si>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</si>
  <si>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</si>
  <si>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</si>
  <si>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</si>
  <si>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</si>
  <si>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</si>
  <si>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</si>
  <si>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</si>
  <si>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</si>
  <si>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</si>
  <si>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</si>
  <si>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</si>
  <si>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</si>
  <si>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</si>
  <si>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</si>
  <si>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</si>
  <si>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</si>
  <si>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</si>
  <si>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</si>
  <si>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</si>
  <si>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</si>
  <si>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</si>
  <si>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</si>
  <si>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</si>
  <si>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</si>
  <si>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</si>
  <si>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</si>
  <si>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</si>
  <si>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</si>
  <si>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</si>
  <si>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</si>
  <si>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</si>
  <si>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</si>
  <si>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</si>
  <si>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</si>
  <si>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</si>
  <si>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</si>
  <si>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</si>
  <si>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</si>
  <si>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</si>
  <si>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</si>
  <si>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</si>
  <si>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</si>
  <si>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</si>
  <si>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</si>
  <si>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</si>
  <si>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</si>
  <si>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</si>
  <si>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</si>
  <si>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</si>
  <si>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</si>
  <si>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</si>
  <si>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</si>
  <si>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</si>
  <si>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</si>
  <si>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</si>
  <si>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</si>
  <si>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</si>
  <si>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</si>
  <si>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</si>
  <si>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</si>
  <si>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</si>
  <si>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</si>
  <si>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</si>
  <si>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</si>
  <si>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</si>
  <si>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</si>
  <si>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</si>
  <si>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</si>
  <si>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</si>
  <si>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</si>
  <si>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</si>
  <si>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</si>
  <si>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</si>
  <si>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</si>
  <si>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</si>
  <si>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</si>
  <si>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</si>
  <si>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</si>
  <si>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</si>
  <si>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</si>
  <si>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</si>
  <si>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</si>
  <si>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</si>
  <si>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</si>
  <si>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</si>
  <si>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</si>
  <si>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</si>
  <si>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</si>
  <si>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</si>
  <si>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</si>
  <si>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</si>
  <si>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</si>
  <si>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</si>
  <si>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</si>
  <si>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</si>
  <si>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</si>
  <si>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</si>
  <si>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</si>
  <si>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</si>
  <si>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</si>
  <si>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</si>
  <si>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</si>
  <si>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</si>
  <si>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</si>
  <si>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</si>
  <si>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</si>
  <si>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</si>
  <si>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</si>
  <si>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</si>
  <si>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</si>
  <si>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</si>
  <si>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</si>
  <si>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</si>
  <si>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</si>
  <si>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</si>
  <si>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</si>
  <si>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</si>
  <si>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</si>
  <si>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</si>
  <si>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</si>
  <si>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</si>
  <si>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</si>
  <si>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</si>
  <si>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</si>
  <si>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</si>
  <si>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</si>
  <si>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</si>
  <si>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</si>
  <si>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</si>
  <si>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</si>
  <si>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</si>
  <si>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</si>
  <si>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</si>
  <si>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</si>
  <si>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</si>
  <si>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</si>
  <si>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</si>
  <si>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</si>
  <si>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</si>
  <si>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</si>
  <si>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</si>
  <si>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</si>
  <si>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</si>
  <si>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</si>
  <si>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</si>
  <si>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</si>
  <si>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</si>
  <si>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</si>
  <si>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</si>
  <si>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</si>
  <si>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</si>
  <si>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</si>
  <si>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</si>
  <si>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</si>
  <si>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</si>
  <si>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</si>
  <si>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</si>
  <si>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</si>
  <si>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</si>
  <si>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</si>
  <si>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</si>
  <si>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</si>
  <si>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</si>
  <si>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</si>
  <si>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</si>
  <si>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</si>
  <si>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</si>
  <si>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</si>
  <si>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</si>
  <si>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</si>
  <si>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</si>
  <si>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</si>
  <si>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</si>
  <si>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</si>
  <si>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</si>
  <si>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</si>
  <si>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</si>
  <si>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</si>
  <si>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</si>
  <si>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</si>
  <si>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</si>
  <si>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</si>
  <si>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</si>
  <si>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</si>
  <si>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</si>
  <si>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</si>
  <si>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</si>
  <si>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</si>
  <si>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</si>
  <si>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</si>
  <si>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</si>
  <si>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</si>
  <si>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</si>
  <si>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</si>
  <si>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</si>
  <si>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</si>
  <si>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</si>
  <si>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</si>
  <si>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</si>
  <si>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</si>
  <si>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</si>
  <si>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</si>
  <si>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</si>
  <si>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</si>
  <si>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</si>
  <si>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</si>
  <si>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</si>
  <si>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</si>
  <si>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</si>
  <si>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</si>
  <si>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</si>
  <si>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</si>
  <si>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</si>
  <si>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</si>
  <si>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</si>
  <si>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</si>
  <si>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</si>
  <si>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</si>
  <si>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</si>
  <si>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</si>
  <si>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</si>
  <si>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</si>
  <si>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</si>
  <si>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</si>
  <si>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</si>
  <si>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</si>
  <si>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</si>
  <si>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</si>
  <si>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</si>
  <si>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</si>
  <si>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</si>
  <si>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</si>
  <si>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</si>
  <si>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</si>
  <si>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</si>
  <si>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</si>
  <si>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</si>
  <si>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</si>
  <si>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</si>
  <si>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</si>
  <si>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</si>
  <si>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</si>
  <si>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</si>
  <si>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</si>
  <si>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</si>
  <si>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</si>
  <si>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</si>
  <si>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</si>
  <si>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</si>
  <si>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</si>
  <si>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</si>
  <si>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</si>
  <si>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</si>
  <si>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</si>
  <si>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</si>
  <si>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</si>
  <si>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</si>
  <si>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</si>
  <si>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</si>
  <si>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</si>
  <si>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</si>
  <si>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</si>
  <si>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</si>
  <si>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</si>
  <si>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</si>
  <si>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</si>
  <si>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</si>
  <si>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</si>
  <si>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</si>
  <si>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</si>
  <si>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</si>
  <si>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</si>
  <si>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</si>
  <si>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</si>
  <si>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</si>
  <si>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</si>
  <si>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</si>
  <si>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</si>
  <si>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</si>
  <si>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</si>
  <si>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</si>
  <si>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</si>
  <si>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</si>
  <si>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</si>
  <si>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</si>
  <si>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</si>
  <si>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</si>
  <si>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</si>
  <si>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</si>
  <si>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</si>
  <si>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</si>
  <si>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</si>
  <si>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</si>
  <si>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</si>
  <si>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</si>
  <si>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</si>
  <si>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</si>
  <si>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</si>
  <si>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</si>
  <si>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</si>
  <si>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</si>
  <si>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</si>
  <si>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</si>
  <si>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</si>
  <si>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</si>
  <si>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</si>
  <si>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</si>
  <si>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</si>
  <si>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</si>
  <si>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</si>
  <si>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</si>
  <si>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</si>
  <si>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</si>
  <si>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</si>
  <si>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</si>
  <si>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</si>
  <si>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</si>
  <si>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</si>
  <si>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</si>
  <si>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</si>
  <si>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</si>
  <si>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</si>
  <si>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</si>
  <si>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</si>
  <si>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</si>
  <si>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</si>
  <si>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</si>
  <si>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</si>
  <si>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</si>
  <si>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</si>
  <si>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</si>
  <si>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</si>
  <si>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</si>
  <si>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</si>
  <si>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</si>
  <si>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</si>
  <si>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</si>
  <si>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</si>
  <si>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</si>
  <si>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</si>
  <si>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</si>
  <si>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</si>
  <si>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</si>
  <si>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</si>
  <si>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</si>
  <si>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</si>
  <si>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</si>
  <si>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</si>
  <si>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</si>
  <si>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</si>
  <si>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</si>
  <si>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</si>
  <si>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</si>
  <si>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</si>
  <si>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</si>
  <si>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</si>
  <si>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</si>
  <si>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</si>
  <si>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</si>
  <si>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</si>
  <si>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</si>
  <si>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</si>
  <si>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</si>
  <si>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</si>
  <si>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</si>
  <si>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</si>
  <si>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</si>
  <si>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</si>
  <si>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</si>
  <si>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</si>
  <si>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</si>
  <si>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</si>
  <si>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</si>
  <si>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</si>
  <si>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</si>
  <si>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</si>
  <si>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</si>
  <si>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</si>
  <si>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</si>
  <si>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</si>
  <si>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</si>
  <si>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</si>
  <si>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</si>
  <si>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</si>
  <si>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</si>
  <si>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</si>
  <si>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</si>
  <si>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</si>
  <si>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</si>
  <si>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</si>
  <si>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</si>
  <si>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</si>
  <si>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</si>
  <si>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</si>
  <si>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</si>
  <si>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</si>
  <si>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</si>
  <si>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</si>
  <si>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</si>
  <si>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</si>
  <si>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</si>
  <si>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</si>
  <si>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</si>
  <si>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</si>
  <si>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</si>
  <si>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</si>
  <si>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</si>
  <si>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</si>
  <si>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</si>
  <si>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</si>
  <si>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</si>
  <si>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</si>
  <si>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</si>
  <si>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</si>
  <si>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</si>
  <si>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</si>
  <si>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</si>
  <si>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</si>
  <si>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</si>
  <si>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</si>
  <si>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</si>
  <si>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</si>
  <si>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</si>
  <si>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</si>
  <si>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</si>
  <si>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</si>
  <si>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</si>
  <si>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</si>
  <si>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</si>
  <si>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</si>
  <si>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</si>
  <si>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</si>
  <si>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</si>
  <si>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</si>
  <si>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</si>
  <si>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</si>
  <si>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</si>
  <si>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</si>
  <si>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</si>
  <si>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</si>
  <si>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</si>
  <si>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</si>
  <si>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</si>
  <si>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</si>
  <si>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</si>
  <si>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</si>
  <si>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</si>
  <si>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</si>
  <si>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</si>
  <si>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</si>
  <si>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</si>
  <si>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</si>
  <si>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</si>
  <si>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</si>
  <si>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</si>
  <si>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</si>
  <si>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</si>
  <si>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</si>
  <si>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</si>
  <si>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</si>
  <si>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</si>
  <si>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</si>
  <si>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</si>
  <si>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</si>
  <si>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</si>
  <si>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</si>
  <si>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</si>
  <si>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</si>
  <si>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</si>
  <si>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</si>
  <si>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</si>
  <si>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</si>
  <si>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</si>
  <si>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</si>
  <si>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</si>
  <si>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</si>
  <si>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</si>
  <si>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</si>
  <si>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</si>
  <si>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</si>
  <si>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</si>
  <si>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</si>
  <si>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</si>
  <si>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</si>
  <si>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</si>
  <si>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</si>
  <si>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</si>
  <si>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</si>
  <si>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</si>
  <si>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</si>
  <si>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</si>
  <si>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</si>
  <si>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</si>
  <si>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</si>
  <si>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</si>
  <si>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</si>
  <si>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</si>
  <si>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</si>
  <si>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</si>
  <si>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</si>
  <si>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</si>
  <si>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</si>
  <si>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</si>
  <si>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</si>
  <si>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</si>
  <si>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</si>
  <si>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</si>
  <si>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</si>
  <si>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</si>
  <si>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</si>
  <si>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</si>
  <si>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</si>
  <si>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</si>
  <si>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</si>
  <si>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</si>
  <si>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</si>
  <si>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</si>
  <si>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</si>
  <si>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</si>
  <si>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</si>
  <si>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</si>
  <si>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</si>
  <si>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</si>
  <si>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</si>
  <si>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</si>
  <si>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</si>
  <si>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</si>
  <si>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</si>
  <si>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</si>
  <si>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</si>
  <si>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</si>
  <si>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</si>
  <si>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</si>
  <si>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</si>
  <si>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</si>
  <si>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</si>
  <si>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</si>
  <si>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</si>
  <si>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</si>
  <si>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</si>
  <si>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</si>
  <si>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</si>
  <si>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</si>
  <si>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</si>
  <si>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</si>
  <si>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</si>
  <si>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</si>
  <si>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</si>
  <si>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</si>
  <si>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</si>
  <si>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</si>
  <si>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</si>
  <si>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</si>
  <si>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</si>
  <si>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</si>
  <si>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</si>
  <si>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</si>
  <si>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</si>
  <si>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</si>
  <si>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</si>
  <si>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</si>
  <si>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</si>
  <si>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</si>
  <si>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</si>
  <si>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</si>
  <si>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</si>
  <si>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</si>
  <si>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</si>
  <si>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</si>
  <si>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</si>
  <si>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</si>
  <si>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</si>
  <si>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</si>
  <si>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</si>
  <si>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</si>
  <si>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</si>
  <si>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</si>
  <si>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</si>
  <si>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</si>
  <si>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</si>
  <si>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</si>
  <si>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</si>
  <si>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</si>
  <si>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</si>
  <si>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</si>
  <si>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</si>
  <si>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</si>
  <si>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</si>
  <si>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</si>
  <si>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</si>
  <si>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</si>
  <si>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</si>
  <si>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</si>
  <si>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</si>
  <si>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</si>
  <si>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</si>
  <si>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</si>
  <si>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</si>
  <si>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</si>
  <si>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</si>
  <si>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</si>
  <si>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</si>
  <si>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</si>
  <si>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</si>
  <si>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</si>
  <si>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</si>
  <si>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</si>
  <si>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</si>
  <si>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</si>
  <si>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</si>
  <si>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</si>
  <si>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</si>
  <si>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</si>
  <si>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</si>
  <si>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</si>
  <si>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</si>
  <si>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</si>
  <si>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</si>
  <si>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</si>
  <si>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</si>
  <si>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</si>
  <si>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</si>
  <si>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</si>
  <si>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</si>
  <si>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</si>
  <si>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</si>
  <si>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</si>
  <si>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</si>
  <si>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</si>
  <si>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</si>
  <si>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</si>
  <si>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</si>
  <si>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</si>
  <si>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</si>
  <si>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</si>
  <si>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</si>
  <si>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</si>
  <si>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</si>
  <si>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</si>
  <si>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</si>
  <si>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</si>
  <si>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</si>
  <si>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</si>
  <si>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</si>
  <si>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</si>
  <si>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</si>
  <si>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</si>
  <si>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</si>
  <si>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</si>
  <si>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</si>
  <si>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</si>
  <si>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</si>
  <si>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</si>
  <si>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</si>
  <si>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</si>
  <si>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</si>
  <si>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</si>
  <si>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</si>
  <si>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</si>
  <si>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</si>
  <si>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</si>
  <si>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</si>
  <si>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</si>
  <si>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</si>
  <si>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</si>
  <si>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</si>
  <si>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</si>
  <si>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</si>
  <si>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</si>
  <si>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</si>
  <si>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</si>
  <si>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</si>
  <si>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</si>
  <si>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</si>
  <si>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</si>
  <si>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</si>
  <si>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</si>
  <si>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</si>
  <si>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</si>
  <si>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</si>
  <si>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</si>
  <si>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</si>
  <si>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</si>
  <si>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</si>
  <si>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</si>
  <si>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</si>
  <si>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</si>
  <si>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</si>
  <si>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</si>
  <si>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</si>
  <si>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</si>
  <si>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</si>
  <si>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</si>
  <si>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</si>
  <si>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</si>
  <si>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</si>
  <si>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</si>
  <si>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</si>
  <si>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</si>
  <si>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</si>
  <si>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</si>
  <si>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</si>
  <si>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</si>
  <si>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</si>
  <si>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</si>
  <si>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</si>
  <si>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</si>
  <si>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</si>
  <si>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</si>
  <si>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</si>
  <si>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</si>
  <si>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</si>
  <si>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</si>
  <si>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</si>
  <si>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</si>
  <si>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</si>
  <si>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</si>
  <si>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</si>
  <si>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</si>
  <si>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</si>
  <si>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</si>
  <si>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</si>
  <si>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</si>
  <si>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</si>
  <si>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</si>
  <si>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</si>
  <si>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</si>
  <si>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</si>
  <si>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</si>
  <si>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</si>
  <si>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</si>
  <si>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</si>
  <si>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</si>
  <si>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</si>
  <si>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</si>
  <si>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</si>
  <si>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</si>
  <si>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</si>
  <si>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</si>
  <si>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</si>
  <si>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</si>
  <si>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</si>
  <si>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</si>
  <si>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</si>
  <si>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</si>
  <si>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</si>
  <si>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</si>
  <si>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</si>
  <si>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</si>
  <si>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</si>
  <si>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</si>
  <si>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</si>
  <si>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</si>
  <si>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</si>
  <si>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</si>
  <si>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</si>
  <si>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</si>
  <si>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</si>
  <si>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</si>
  <si>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</si>
  <si>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</si>
  <si>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</si>
  <si>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</si>
  <si>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</si>
  <si>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</si>
  <si>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</si>
  <si>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</si>
  <si>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</si>
  <si>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</si>
  <si>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</si>
  <si>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</si>
  <si>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</si>
  <si>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</si>
  <si>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</si>
  <si>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</si>
  <si>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</si>
  <si>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</si>
  <si>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</si>
  <si>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</si>
  <si>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</si>
  <si>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</si>
  <si>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</si>
  <si>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</si>
  <si>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</si>
  <si>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</si>
  <si>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</si>
  <si>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</si>
  <si>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</si>
  <si>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</si>
  <si>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</si>
  <si>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</si>
  <si>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</si>
  <si>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</si>
  <si>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</si>
  <si>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</si>
  <si>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</si>
  <si>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</si>
  <si>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</si>
  <si>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</si>
  <si>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</si>
  <si>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</si>
  <si>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</si>
  <si>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</si>
  <si>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</si>
  <si>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</si>
  <si>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</si>
  <si>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</si>
  <si>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</si>
  <si>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</si>
  <si>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</si>
  <si>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</si>
  <si>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</si>
  <si>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</si>
  <si>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</si>
  <si>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</si>
  <si>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</si>
  <si>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</si>
  <si>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</si>
  <si>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</si>
  <si>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</si>
  <si>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</si>
  <si>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</si>
  <si>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</si>
  <si>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</si>
  <si>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</si>
  <si>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</si>
  <si>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</si>
  <si>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</si>
  <si>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</si>
  <si>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</si>
  <si>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</si>
  <si>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</si>
  <si>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</si>
  <si>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</si>
  <si>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</si>
  <si>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</si>
  <si>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</si>
  <si>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</si>
  <si>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</si>
  <si>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</si>
  <si>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</si>
  <si>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</si>
  <si>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</si>
  <si>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</si>
  <si>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</si>
  <si>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</si>
  <si>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</si>
  <si>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</si>
  <si>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</si>
  <si>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</si>
  <si>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</si>
  <si>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</si>
  <si>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</si>
  <si>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</si>
  <si>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</si>
  <si>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</si>
  <si>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</si>
  <si>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</si>
  <si>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</si>
  <si>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</si>
  <si>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</si>
  <si>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</si>
  <si>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</si>
  <si>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</si>
  <si>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</si>
  <si>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</si>
  <si>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</si>
  <si>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</si>
  <si>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</si>
  <si>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</si>
  <si>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</si>
  <si>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</si>
  <si>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</si>
  <si>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</si>
  <si>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</si>
  <si>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</si>
  <si>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</si>
  <si>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</si>
  <si>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</si>
  <si>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</si>
  <si>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</si>
  <si>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</si>
  <si>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</si>
  <si>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</si>
  <si>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</si>
  <si>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</si>
  <si>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</si>
  <si>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</si>
  <si>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</si>
  <si>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</si>
  <si>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</si>
  <si>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</si>
  <si>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</si>
  <si>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</si>
  <si>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</si>
  <si>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</si>
  <si>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</si>
  <si>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</si>
  <si>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</si>
  <si>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</si>
  <si>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</si>
  <si>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</si>
  <si>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</si>
  <si>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</si>
  <si>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</si>
  <si>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</si>
  <si>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</si>
  <si>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</si>
  <si>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</si>
  <si>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</si>
  <si>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</si>
  <si>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</si>
  <si>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</si>
  <si>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</si>
  <si>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</si>
  <si>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</si>
  <si>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</si>
  <si>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</si>
  <si>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</si>
  <si>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</si>
  <si>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</si>
  <si>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</si>
  <si>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</si>
  <si>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</si>
  <si>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</si>
  <si>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</si>
  <si>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</si>
  <si>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</si>
  <si>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</si>
  <si>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</si>
  <si>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</si>
  <si>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</si>
  <si>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</si>
  <si>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</si>
  <si>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</si>
  <si>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</si>
  <si>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</si>
  <si>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</si>
  <si>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</si>
  <si>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</si>
  <si>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</si>
  <si>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</si>
  <si>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</si>
  <si>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</si>
  <si>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</si>
  <si>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</si>
  <si>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</si>
  <si>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</si>
  <si>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</si>
  <si>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</si>
  <si>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</si>
  <si>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</si>
  <si>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</si>
  <si>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</si>
  <si>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</si>
  <si>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</si>
  <si>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</si>
  <si>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</si>
  <si>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</si>
  <si>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</si>
  <si>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</si>
  <si>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</si>
  <si>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</si>
  <si>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</si>
  <si>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</si>
  <si>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</si>
  <si>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</si>
  <si>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</si>
  <si>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</si>
  <si>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</si>
  <si>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</si>
  <si>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</si>
  <si>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</si>
  <si>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</si>
  <si>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</si>
  <si>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</si>
  <si>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</si>
  <si>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</si>
  <si>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</si>
  <si>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</si>
  <si>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</si>
  <si>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</si>
  <si>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</si>
  <si>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</si>
  <si>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</si>
  <si>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</si>
  <si>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</si>
  <si>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</si>
  <si>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</si>
  <si>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</si>
  <si>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</si>
  <si>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</si>
  <si>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</si>
  <si>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</si>
  <si>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</si>
  <si>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</si>
  <si>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</si>
  <si>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</si>
  <si>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</si>
  <si>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</si>
  <si>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</si>
  <si>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</si>
  <si>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</si>
  <si>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</si>
  <si>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</si>
  <si>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</si>
  <si>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</si>
  <si>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</si>
  <si>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</si>
  <si>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</si>
  <si>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</si>
  <si>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</si>
  <si>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</si>
  <si>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</si>
  <si>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</si>
  <si>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</si>
  <si>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</si>
  <si>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</si>
  <si>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</si>
  <si>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</si>
  <si>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</si>
  <si>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</si>
  <si>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</si>
  <si>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</si>
  <si>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</si>
  <si>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</si>
  <si>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</si>
  <si>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</si>
  <si>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</si>
  <si>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</si>
  <si>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</si>
  <si>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</si>
  <si>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</si>
  <si>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</si>
  <si>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</si>
  <si>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</si>
  <si>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</si>
  <si>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</si>
  <si>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</si>
  <si>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</si>
  <si>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</si>
  <si>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</si>
  <si>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</si>
  <si>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</si>
  <si>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</si>
  <si>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</si>
  <si>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</si>
  <si>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</si>
  <si>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</si>
  <si>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</si>
  <si>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</si>
  <si>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</si>
  <si>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</si>
  <si>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</si>
  <si>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</si>
  <si>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</si>
  <si>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</si>
  <si>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</si>
  <si>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</si>
  <si>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</si>
  <si>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</si>
  <si>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</si>
  <si>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</si>
  <si>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</si>
  <si>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</si>
  <si>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</si>
  <si>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</si>
  <si>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</si>
  <si>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</si>
  <si>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</si>
  <si>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</si>
  <si>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</si>
  <si>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</si>
  <si>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</si>
  <si>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</si>
  <si>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</si>
  <si>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</si>
  <si>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</si>
  <si>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</si>
  <si>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</si>
  <si>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</si>
  <si>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</si>
  <si>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</si>
  <si>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</si>
  <si>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</si>
  <si>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</si>
  <si>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</si>
  <si>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</si>
  <si>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</si>
  <si>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</si>
  <si>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</si>
  <si>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</si>
  <si>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</si>
  <si>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</si>
  <si>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</si>
  <si>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</si>
  <si>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</si>
  <si>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</si>
  <si>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</si>
  <si>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</si>
  <si>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</si>
  <si>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</si>
  <si>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</si>
  <si>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</si>
  <si>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</si>
  <si>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</si>
  <si>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</si>
  <si>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</si>
  <si>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</si>
  <si>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</si>
  <si>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</si>
  <si>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</si>
  <si>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</si>
  <si>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</si>
  <si>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</si>
  <si>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</si>
  <si>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</si>
  <si>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</si>
  <si>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</si>
  <si>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</si>
  <si>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</si>
  <si>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</si>
  <si>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</si>
  <si>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</si>
  <si>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</si>
  <si>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</si>
  <si>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</si>
  <si>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</si>
  <si>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</si>
  <si>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</si>
  <si>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</si>
  <si>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</si>
  <si>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</si>
  <si>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</si>
  <si>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</si>
  <si>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</si>
  <si>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</si>
  <si>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</si>
  <si>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</si>
  <si>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</si>
  <si>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</si>
  <si>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</si>
  <si>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</si>
  <si>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</si>
  <si>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</si>
  <si>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</si>
  <si>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</si>
  <si>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</si>
  <si>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</si>
  <si>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</si>
  <si>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</si>
  <si>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</si>
  <si>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</si>
  <si>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</si>
  <si>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</si>
  <si>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</si>
  <si>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</si>
  <si>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</si>
  <si>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</si>
  <si>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</si>
  <si>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</si>
  <si>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</si>
  <si>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</si>
  <si>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</si>
  <si>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</si>
  <si>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</si>
  <si>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</si>
  <si>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</si>
  <si>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</si>
  <si>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</si>
  <si>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</si>
  <si>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</si>
  <si>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</si>
  <si>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</si>
  <si>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</si>
  <si>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</si>
  <si>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</si>
  <si>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</si>
  <si>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</si>
  <si>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</si>
  <si>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</si>
  <si>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</si>
  <si>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</si>
  <si>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</si>
  <si>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</si>
  <si>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</si>
  <si>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</si>
  <si>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</si>
  <si>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</si>
  <si>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</si>
  <si>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</si>
  <si>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</si>
  <si>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</si>
  <si>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</si>
  <si>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</si>
  <si>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</si>
  <si>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</si>
  <si>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</si>
  <si>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</si>
  <si>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</si>
  <si>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</si>
  <si>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</si>
  <si>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</si>
  <si>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</si>
  <si>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</si>
  <si>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</si>
  <si>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</si>
  <si>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</si>
  <si>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</si>
  <si>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</si>
  <si>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</si>
  <si>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</si>
  <si>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</si>
  <si>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</si>
  <si>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</si>
  <si>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</si>
  <si>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</si>
  <si>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</si>
  <si>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</si>
  <si>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</si>
  <si>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</si>
  <si>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</si>
  <si>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</si>
  <si>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</si>
  <si>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</si>
  <si>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</si>
  <si>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</si>
  <si>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</si>
  <si>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</si>
  <si>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</si>
  <si>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</si>
  <si>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</si>
  <si>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</si>
  <si>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</si>
  <si>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</si>
  <si>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</si>
  <si>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</si>
  <si>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</si>
  <si>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</si>
  <si>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</si>
  <si>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</si>
  <si>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</si>
  <si>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</si>
  <si>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</si>
  <si>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</si>
  <si>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</si>
  <si>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</si>
  <si>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</si>
  <si>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</si>
  <si>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</si>
  <si>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</si>
  <si>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</si>
  <si>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</si>
  <si>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</si>
  <si>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</si>
  <si>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</si>
  <si>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</si>
  <si>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</si>
  <si>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</si>
  <si>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</si>
  <si>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</si>
  <si>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</si>
  <si>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</si>
  <si>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</si>
  <si>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</si>
  <si>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</si>
  <si>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</si>
  <si>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</si>
  <si>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</si>
  <si>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</si>
  <si>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</si>
  <si>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</si>
  <si>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</si>
  <si>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</si>
  <si>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</si>
  <si>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</si>
  <si>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</si>
  <si>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</si>
  <si>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</si>
  <si>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</si>
  <si>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</si>
  <si>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</si>
  <si>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</si>
  <si>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</si>
  <si>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</si>
  <si>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</si>
  <si>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</si>
  <si>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</si>
  <si>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</si>
  <si>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</si>
  <si>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</si>
  <si>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</si>
  <si>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</si>
  <si>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</si>
  <si>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</si>
  <si>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</si>
  <si>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</si>
  <si>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</si>
  <si>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</si>
  <si>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</si>
  <si>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</si>
  <si>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</si>
  <si>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</si>
  <si>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</si>
  <si>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</si>
  <si>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</si>
  <si>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</si>
  <si>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</si>
  <si>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</si>
  <si>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</si>
  <si>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</si>
  <si>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</si>
  <si>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</si>
  <si>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</si>
  <si>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</si>
  <si>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</si>
  <si>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</si>
  <si>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</si>
  <si>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</si>
  <si>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</si>
  <si>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</si>
  <si>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</si>
  <si>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</si>
  <si>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</si>
  <si>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</si>
  <si>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</si>
  <si>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</si>
  <si>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</si>
  <si>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</si>
  <si>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</si>
  <si>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</si>
  <si>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</si>
  <si>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</si>
  <si>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</si>
  <si>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</si>
  <si>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</si>
  <si>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</si>
  <si>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</si>
  <si>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</si>
  <si>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</si>
  <si>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</si>
  <si>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</si>
  <si>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</si>
  <si>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</si>
  <si>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</si>
  <si>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</si>
  <si>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</si>
  <si>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</si>
  <si>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</si>
  <si>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</si>
  <si>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</si>
  <si>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</si>
  <si>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</si>
  <si>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</si>
  <si>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</si>
  <si>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</si>
  <si>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</si>
  <si>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</si>
  <si>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</si>
  <si>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</si>
  <si>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</si>
  <si>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</si>
  <si>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</si>
  <si>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</si>
  <si>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</si>
  <si>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</si>
  <si>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</si>
  <si>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</si>
  <si>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</si>
  <si>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</si>
  <si>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</si>
  <si>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</si>
  <si>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</si>
  <si>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</si>
  <si>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</si>
  <si>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</si>
  <si>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</si>
  <si>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</si>
  <si>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</si>
  <si>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</si>
  <si>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</si>
  <si>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</si>
  <si>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</si>
  <si>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</si>
  <si>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</si>
  <si>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</si>
  <si>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</si>
  <si>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</si>
  <si>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</si>
  <si>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</si>
  <si>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</si>
  <si>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</si>
  <si>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</si>
  <si>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</si>
  <si>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</si>
  <si>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</si>
  <si>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</si>
  <si>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</si>
  <si>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</si>
  <si>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</si>
  <si>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</si>
  <si>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</si>
  <si>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</si>
  <si>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</si>
  <si>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</si>
  <si>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</si>
  <si>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</si>
  <si>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</si>
  <si>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</si>
  <si>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</si>
  <si>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</si>
  <si>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</si>
  <si>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</si>
  <si>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</si>
  <si>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</si>
  <si>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</si>
  <si>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</si>
  <si>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</si>
  <si>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</si>
  <si>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</si>
  <si>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</si>
  <si>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</si>
  <si>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</si>
  <si>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</si>
  <si>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</si>
  <si>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</si>
  <si>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</si>
  <si>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</si>
  <si>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</si>
  <si>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</si>
  <si>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</si>
  <si>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</si>
  <si>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</si>
  <si>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</si>
  <si>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</si>
  <si>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</si>
  <si>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</si>
  <si>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</si>
  <si>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</si>
  <si>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</si>
  <si>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</si>
  <si>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</si>
  <si>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</si>
  <si>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</si>
  <si>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</si>
  <si>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</si>
  <si>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</si>
  <si>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</si>
  <si>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</si>
  <si>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</si>
  <si>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</si>
  <si>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</si>
  <si>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</si>
  <si>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</si>
  <si>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</si>
  <si>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</si>
  <si>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</si>
  <si>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</si>
  <si>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</si>
  <si>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</si>
  <si>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</si>
  <si>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</si>
  <si>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</si>
  <si>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</si>
  <si>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</si>
  <si>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</si>
  <si>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</si>
  <si>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</si>
  <si>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</si>
  <si>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</si>
  <si>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</si>
  <si>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</si>
  <si>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</si>
  <si>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</si>
  <si>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</si>
  <si>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</si>
  <si>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</si>
  <si>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</si>
  <si>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</si>
  <si>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</si>
  <si>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</si>
  <si>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</si>
  <si>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</si>
  <si>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</si>
  <si>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</si>
  <si>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</si>
  <si>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</si>
  <si>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</si>
  <si>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</si>
  <si>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</si>
  <si>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</si>
  <si>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</si>
  <si>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</si>
  <si>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</si>
  <si>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</si>
  <si>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</si>
  <si>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</si>
  <si>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</si>
  <si>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</si>
  <si>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</si>
  <si>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</si>
  <si>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</si>
  <si>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</si>
  <si>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</si>
  <si>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</si>
  <si>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</si>
  <si>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</si>
  <si>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</si>
  <si>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</si>
  <si>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</si>
  <si>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</si>
  <si>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</si>
  <si>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</si>
  <si>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</si>
  <si>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</si>
  <si>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</si>
  <si>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</si>
  <si>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</si>
  <si>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</si>
  <si>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</si>
  <si>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</si>
  <si>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</si>
  <si>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</si>
  <si>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</si>
  <si>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</si>
  <si>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</si>
  <si>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</si>
  <si>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</si>
  <si>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</si>
  <si>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</si>
  <si>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</si>
  <si>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</si>
  <si>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</si>
  <si>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</si>
  <si>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</si>
  <si>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</si>
  <si>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</si>
  <si>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</si>
  <si>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</si>
  <si>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</si>
  <si>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</si>
  <si>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</si>
  <si>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</si>
  <si>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</si>
  <si>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</si>
  <si>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</si>
  <si>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</si>
  <si>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</si>
  <si>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</si>
  <si>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</si>
  <si>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</si>
  <si>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</si>
  <si>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</si>
  <si>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</si>
  <si>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</si>
  <si>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</si>
  <si>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</si>
  <si>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</si>
  <si>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</si>
  <si>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</si>
  <si>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</si>
  <si>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</si>
  <si>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</si>
  <si>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</si>
  <si>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</si>
  <si>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</si>
  <si>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</si>
  <si>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</si>
  <si>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</si>
  <si>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</si>
  <si>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</si>
  <si>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</si>
  <si>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</si>
  <si>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</si>
  <si>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</si>
  <si>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</si>
  <si>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</si>
  <si>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</si>
  <si>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</si>
  <si>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</si>
  <si>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</si>
  <si>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</si>
  <si>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</si>
  <si>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</si>
  <si>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</si>
  <si>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</si>
  <si>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</si>
  <si>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</si>
  <si>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</si>
  <si>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</si>
  <si>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</si>
  <si>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</si>
  <si>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</si>
  <si>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</si>
  <si>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</si>
  <si>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</si>
  <si>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</si>
  <si>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</si>
  <si>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</si>
  <si>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</si>
  <si>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</si>
  <si>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</si>
  <si>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</si>
  <si>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</si>
  <si>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</si>
  <si>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</si>
  <si>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</si>
  <si>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</si>
  <si>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</si>
  <si>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</si>
  <si>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</si>
  <si>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</si>
  <si>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</si>
  <si>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</si>
  <si>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</si>
  <si>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</si>
  <si>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</si>
  <si>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</si>
  <si>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</si>
  <si>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</si>
  <si>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</si>
  <si>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</si>
  <si>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</si>
  <si>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</si>
  <si>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</si>
  <si>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</si>
  <si>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</si>
  <si>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</si>
  <si>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</si>
  <si>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</si>
  <si>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</si>
  <si>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</si>
  <si>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</si>
  <si>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</si>
  <si>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</si>
  <si>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</si>
  <si>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</si>
  <si>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</si>
  <si>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</si>
  <si>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</si>
  <si>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</si>
  <si>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</si>
  <si>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</si>
  <si>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</si>
  <si>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</si>
  <si>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</si>
  <si>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</si>
  <si>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</si>
  <si>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</si>
  <si>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</si>
  <si>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</si>
  <si>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</si>
  <si>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</si>
  <si>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</si>
  <si>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</si>
  <si>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</si>
  <si>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</si>
  <si>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</si>
  <si>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</si>
  <si>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</si>
  <si>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</si>
  <si>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</si>
  <si>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</si>
  <si>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</si>
  <si>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</si>
  <si>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</si>
  <si>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</si>
  <si>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</si>
  <si>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</si>
  <si>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</si>
  <si>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</si>
  <si>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</si>
  <si>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</si>
  <si>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</si>
  <si>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</si>
  <si>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</si>
  <si>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</si>
  <si>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</si>
  <si>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</si>
  <si>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</si>
  <si>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</si>
  <si>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</si>
  <si>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</si>
  <si>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</si>
  <si>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</si>
  <si>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</si>
  <si>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</si>
  <si>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</si>
  <si>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</si>
  <si>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</si>
  <si>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</si>
  <si>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</si>
  <si>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</si>
  <si>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</si>
  <si>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</si>
  <si>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</si>
  <si>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</si>
  <si>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</si>
  <si>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</si>
  <si>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</si>
  <si>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</si>
  <si>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</si>
  <si>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</si>
  <si>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</si>
  <si>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</si>
  <si>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</si>
  <si>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</si>
  <si>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</si>
  <si>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</si>
  <si>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</si>
  <si>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</si>
  <si>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</si>
  <si>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</si>
  <si>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</si>
  <si>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</si>
  <si>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</si>
  <si>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</si>
  <si>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</si>
  <si>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</si>
  <si>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</si>
  <si>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</si>
  <si>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</si>
  <si>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</si>
  <si>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</si>
  <si>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</si>
  <si>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</si>
  <si>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</si>
  <si>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</si>
  <si>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</si>
  <si>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</si>
  <si>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</si>
  <si>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</si>
  <si>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</si>
  <si>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</si>
  <si>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</si>
  <si>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</si>
  <si>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</si>
  <si>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</si>
  <si>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</si>
  <si>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</si>
  <si>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</si>
  <si>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</si>
  <si>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</si>
  <si>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</si>
  <si>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</si>
  <si>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</si>
  <si>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</si>
  <si>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</si>
  <si>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</si>
  <si>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</si>
  <si>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</si>
  <si>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</si>
  <si>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</si>
  <si>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</si>
  <si>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</si>
  <si>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</si>
  <si>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</si>
  <si>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</si>
  <si>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</si>
  <si>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</si>
  <si>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</si>
  <si>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</si>
  <si>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</si>
  <si>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</si>
  <si>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</si>
  <si>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</si>
  <si>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</si>
  <si>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</si>
  <si>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</si>
  <si>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</si>
  <si>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</si>
  <si>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</si>
  <si>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</si>
  <si>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</si>
  <si>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</si>
  <si>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</si>
  <si>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</si>
  <si>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</si>
  <si>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</si>
  <si>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</si>
  <si>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</si>
  <si>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</si>
  <si>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</si>
  <si>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</si>
  <si>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</si>
  <si>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</si>
  <si>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</si>
  <si>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</si>
  <si>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</si>
  <si>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</si>
  <si>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</si>
  <si>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</si>
  <si>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</si>
  <si>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</si>
  <si>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</si>
  <si>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</si>
  <si>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</si>
  <si>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</si>
  <si>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</si>
  <si>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</si>
  <si>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</si>
  <si>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</si>
  <si>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</si>
  <si>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</si>
  <si>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</si>
  <si>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</si>
  <si>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</si>
  <si>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</si>
  <si>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</si>
  <si>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</si>
  <si>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</si>
  <si>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</si>
  <si>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</si>
  <si>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</si>
  <si>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</si>
  <si>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</si>
  <si>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</si>
  <si>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</si>
  <si>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</si>
  <si>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</si>
  <si>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</si>
  <si>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</si>
  <si>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</si>
  <si>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</si>
  <si>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</si>
  <si>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</si>
  <si>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</si>
  <si>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</si>
  <si>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</si>
  <si>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</si>
  <si>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</si>
  <si>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</si>
  <si>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</si>
  <si>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</si>
  <si>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</si>
  <si>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</si>
  <si>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</si>
  <si>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</si>
  <si>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</si>
  <si>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</si>
  <si>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</si>
  <si>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</si>
  <si>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</si>
  <si>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</si>
  <si>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</si>
  <si>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</si>
  <si>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</si>
  <si>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</si>
  <si>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</si>
  <si>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</si>
  <si>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</si>
  <si>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</si>
  <si>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</si>
  <si>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</si>
  <si>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</si>
  <si>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</si>
  <si>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</si>
  <si>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</si>
  <si>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</si>
  <si>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</si>
  <si>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</si>
  <si>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</si>
  <si>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</si>
  <si>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</si>
  <si>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</si>
  <si>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</si>
  <si>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</si>
  <si>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</si>
  <si>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</si>
  <si>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</si>
  <si>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</si>
  <si>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</si>
  <si>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</si>
  <si>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</si>
  <si>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</si>
  <si>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</si>
  <si>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</si>
  <si>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</si>
  <si>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</si>
  <si>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</si>
  <si>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</si>
  <si>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</si>
  <si>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</si>
  <si>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</si>
  <si>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</si>
  <si>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</si>
  <si>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</si>
  <si>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</si>
  <si>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</si>
  <si>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</si>
  <si>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</si>
  <si>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</si>
  <si>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</si>
  <si>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</si>
  <si>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</si>
  <si>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</si>
  <si>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</si>
  <si>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</si>
  <si>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</si>
  <si>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</si>
  <si>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</si>
  <si>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</si>
  <si>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</si>
  <si>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</si>
  <si>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</si>
  <si>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</si>
  <si>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</si>
  <si>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</si>
  <si>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</si>
  <si>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</si>
  <si>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</si>
  <si>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</si>
  <si>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</si>
  <si>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</si>
  <si>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</si>
  <si>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</si>
  <si>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</si>
  <si>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</si>
  <si>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</si>
  <si>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</si>
  <si>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</si>
  <si>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</si>
  <si>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</si>
  <si>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</si>
  <si>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</si>
  <si>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</si>
  <si>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</si>
  <si>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</si>
  <si>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</si>
  <si>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</si>
  <si>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</si>
  <si>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</si>
  <si>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</si>
  <si>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</si>
  <si>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</si>
  <si>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</si>
  <si>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</si>
  <si>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</si>
  <si>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</si>
  <si>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</si>
  <si>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</si>
  <si>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</si>
  <si>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</si>
  <si>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</si>
  <si>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</si>
  <si>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</si>
  <si>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</si>
  <si>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</si>
  <si>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</si>
  <si>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</si>
  <si>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</si>
  <si>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</si>
  <si>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</si>
  <si>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</si>
  <si>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</si>
  <si>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</si>
  <si>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</si>
  <si>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</si>
  <si>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</si>
  <si>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</si>
  <si>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</si>
  <si>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</si>
  <si>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</si>
  <si>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</si>
  <si>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</si>
  <si>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</si>
  <si>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</si>
  <si>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</si>
  <si>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</si>
  <si>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</si>
  <si>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</si>
  <si>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</si>
  <si>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</si>
  <si>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</si>
  <si>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</si>
  <si>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</si>
  <si>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</si>
  <si>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</si>
  <si>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</si>
  <si>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</si>
  <si>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</si>
  <si>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</si>
  <si>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</si>
  <si>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</si>
  <si>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</si>
  <si>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</si>
  <si>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</si>
  <si>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</si>
  <si>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</si>
  <si>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</si>
  <si>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</si>
  <si>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</si>
  <si>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</si>
  <si>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</si>
  <si>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</si>
  <si>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</si>
  <si>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</si>
  <si>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</si>
  <si>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</si>
  <si>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</si>
  <si>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</si>
  <si>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</si>
  <si>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</si>
  <si>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</si>
  <si>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</si>
  <si>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</si>
  <si>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</si>
  <si>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</si>
  <si>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</si>
  <si>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</si>
  <si>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</si>
  <si>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</si>
  <si>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</si>
  <si>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</si>
  <si>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</si>
  <si>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</si>
  <si>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</si>
  <si>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</si>
  <si>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</si>
  <si>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</si>
  <si>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</si>
  <si>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</si>
  <si>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</si>
  <si>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</si>
  <si>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</si>
  <si>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</si>
  <si>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</si>
  <si>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</si>
  <si>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</si>
  <si>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</si>
  <si>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</si>
  <si>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</si>
  <si>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</si>
  <si>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</si>
  <si>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</si>
  <si>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</si>
  <si>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</si>
  <si>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</si>
  <si>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</si>
  <si>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</si>
  <si>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</si>
  <si>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</si>
  <si>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</si>
  <si>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</si>
  <si>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</si>
  <si>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</si>
  <si>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</si>
  <si>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</si>
  <si>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</si>
  <si>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</si>
  <si>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</si>
  <si>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</si>
  <si>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</si>
  <si>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</si>
  <si>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</si>
  <si>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</si>
  <si>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</si>
  <si>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</si>
  <si>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</si>
  <si>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</si>
  <si>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</si>
  <si>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</si>
  <si>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</si>
  <si>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</si>
  <si>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</si>
  <si>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</si>
  <si>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</si>
  <si>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</si>
  <si>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</si>
  <si>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</si>
  <si>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</si>
  <si>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</si>
  <si>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</si>
  <si>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</si>
  <si>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</si>
  <si>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</si>
  <si>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</si>
  <si>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</si>
  <si>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</si>
  <si>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</si>
  <si>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</si>
  <si>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</si>
  <si>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</si>
  <si>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</si>
  <si>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</si>
  <si>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</si>
  <si>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</si>
  <si>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</si>
  <si>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</si>
  <si>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</si>
  <si>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</si>
  <si>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</si>
  <si>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</si>
  <si>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</si>
  <si>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</si>
  <si>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</si>
  <si>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</si>
  <si>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</si>
  <si>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</si>
  <si>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</si>
  <si>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</si>
  <si>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</si>
  <si>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</si>
  <si>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</si>
  <si>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</si>
  <si>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</si>
  <si>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</si>
  <si>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</si>
  <si>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</si>
  <si>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</si>
  <si>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</si>
  <si>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</si>
  <si>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</si>
  <si>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</si>
  <si>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</si>
  <si>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</si>
  <si>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</si>
  <si>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</si>
  <si>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</si>
  <si>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</si>
  <si>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</si>
  <si>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</si>
  <si>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</si>
  <si>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</si>
  <si>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</si>
  <si>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</si>
  <si>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</si>
  <si>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</si>
  <si>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</si>
  <si>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</si>
  <si>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</si>
  <si>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</si>
  <si>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</si>
  <si>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</si>
  <si>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</si>
  <si>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</si>
  <si>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</si>
  <si>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</si>
  <si>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</si>
  <si>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</si>
  <si>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</si>
  <si>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</si>
  <si>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</si>
  <si>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</si>
  <si>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</si>
  <si>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</si>
  <si>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</si>
  <si>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</si>
  <si>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</si>
  <si>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</si>
  <si>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</si>
  <si>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</si>
  <si>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</si>
  <si>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</si>
  <si>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</si>
  <si>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</si>
  <si>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</si>
  <si>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</si>
  <si>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</si>
  <si>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</si>
  <si>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</si>
  <si>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</si>
  <si>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</si>
  <si>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</si>
  <si>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</si>
  <si>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</si>
  <si>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</si>
  <si>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</si>
  <si>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</si>
  <si>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</si>
  <si>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</si>
  <si>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</si>
  <si>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</si>
  <si>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</si>
  <si>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</si>
  <si>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</si>
  <si>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</si>
  <si>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</si>
  <si>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</si>
  <si>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</si>
  <si>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</si>
  <si>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</si>
  <si>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</si>
  <si>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</si>
  <si>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</si>
  <si>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</si>
  <si>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</si>
  <si>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</si>
  <si>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</si>
  <si>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</si>
  <si>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</si>
  <si>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</si>
  <si>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</si>
  <si>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</si>
  <si>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</si>
  <si>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</si>
  <si>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</si>
  <si>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</si>
  <si>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</si>
  <si>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</si>
  <si>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</si>
  <si>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</si>
  <si>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</si>
  <si>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</si>
  <si>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</si>
  <si>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</si>
  <si>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</si>
  <si>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</si>
  <si>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</si>
  <si>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</si>
  <si>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</si>
  <si>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</si>
  <si>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</si>
  <si>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</si>
  <si>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</si>
  <si>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</si>
  <si>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</si>
  <si>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</si>
  <si>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</si>
  <si>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</si>
  <si>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</si>
  <si>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</si>
  <si>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</si>
  <si>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</si>
  <si>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</si>
  <si>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</si>
  <si>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</si>
  <si>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</si>
  <si>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</si>
  <si>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</si>
  <si>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</si>
  <si>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</si>
  <si>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</si>
  <si>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</si>
  <si>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</si>
  <si>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</si>
  <si>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</si>
  <si>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</si>
  <si>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</si>
  <si>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</si>
  <si>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</si>
  <si>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</si>
  <si>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</si>
  <si>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</si>
  <si>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</si>
  <si>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</si>
  <si>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</si>
  <si>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</si>
  <si>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</si>
  <si>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</si>
  <si>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</si>
  <si>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</si>
  <si>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</si>
  <si>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</si>
  <si>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</si>
  <si>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</si>
  <si>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</si>
  <si>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</si>
  <si>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</si>
  <si>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</si>
  <si>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</si>
  <si>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</si>
  <si>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</si>
  <si>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</si>
  <si>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</si>
  <si>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</si>
  <si>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</si>
  <si>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</si>
  <si>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</si>
  <si>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</si>
  <si>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</si>
  <si>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</si>
  <si>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</si>
  <si>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</si>
  <si>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</si>
  <si>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</si>
  <si>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</si>
  <si>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</si>
  <si>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</si>
  <si>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</si>
  <si>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</si>
  <si>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</si>
  <si>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</si>
  <si>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</si>
  <si>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</si>
  <si>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</si>
  <si>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</si>
  <si>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</si>
  <si>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</si>
  <si>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</si>
  <si>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</si>
  <si>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</si>
  <si>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</si>
  <si>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</si>
  <si>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</si>
  <si>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</si>
  <si>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</si>
  <si>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</si>
  <si>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</si>
  <si>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</si>
  <si>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</si>
  <si>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</si>
  <si>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</si>
  <si>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</si>
  <si>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</si>
  <si>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</si>
  <si>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</si>
  <si>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</si>
  <si>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</si>
  <si>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</si>
  <si>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</si>
  <si>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</si>
  <si>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</si>
  <si>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</si>
  <si>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</si>
  <si>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</si>
  <si>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</si>
  <si>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</si>
  <si>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</si>
  <si>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</si>
  <si>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</si>
  <si>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</si>
  <si>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</si>
  <si>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</si>
  <si>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</si>
  <si>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</si>
  <si>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</si>
  <si>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</si>
  <si>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</si>
  <si>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</si>
  <si>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</si>
  <si>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</si>
  <si>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</si>
  <si>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</si>
  <si>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</si>
  <si>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</si>
  <si>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</si>
  <si>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</si>
  <si>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</si>
  <si>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</si>
  <si>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</si>
  <si>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</si>
  <si>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</si>
  <si>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</si>
  <si>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</si>
  <si>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</si>
  <si>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</si>
  <si>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</si>
  <si>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</si>
  <si>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</si>
  <si>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</si>
  <si>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</si>
  <si>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</si>
  <si>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</si>
  <si>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</si>
  <si>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</si>
  <si>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</si>
  <si>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</si>
  <si>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</si>
  <si>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</si>
  <si>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</si>
  <si>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</si>
  <si>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</si>
  <si>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</si>
  <si>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</si>
  <si>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</si>
  <si>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</si>
  <si>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</si>
  <si>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</si>
  <si>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</si>
  <si>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</si>
  <si>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</si>
  <si>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</si>
  <si>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</si>
  <si>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</si>
  <si>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</si>
  <si>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</si>
  <si>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</si>
  <si>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</si>
  <si>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</si>
  <si>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</si>
  <si>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</si>
  <si>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</si>
  <si>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</si>
  <si>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</si>
  <si>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</si>
  <si>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</si>
  <si>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</si>
  <si>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</si>
  <si>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</si>
  <si>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</si>
  <si>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</si>
  <si>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</si>
  <si>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</si>
  <si>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</si>
  <si>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</si>
  <si>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</si>
  <si>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</si>
  <si>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</si>
  <si>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</si>
  <si>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</si>
  <si>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</si>
  <si>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</si>
  <si>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</si>
  <si>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</si>
  <si>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</si>
  <si>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</si>
  <si>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</si>
  <si>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</si>
  <si>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</si>
  <si>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</si>
  <si>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</si>
  <si>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</si>
  <si>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</si>
  <si>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</si>
  <si>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</si>
  <si>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</si>
  <si>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</si>
  <si>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</si>
  <si>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</si>
  <si>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</si>
  <si>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</si>
  <si>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</si>
  <si>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</si>
  <si>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</si>
  <si>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</si>
  <si>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</si>
  <si>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</si>
  <si>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</si>
  <si>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</si>
  <si>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</si>
  <si>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</si>
  <si>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</si>
  <si>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</si>
  <si>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</si>
  <si>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</si>
  <si>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</si>
  <si>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</si>
  <si>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</si>
  <si>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</si>
  <si>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</si>
  <si>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</si>
  <si>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</si>
  <si>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</si>
  <si>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</si>
  <si>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</si>
  <si>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</si>
  <si>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</si>
  <si>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</si>
  <si>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</si>
  <si>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</si>
  <si>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</si>
  <si>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</si>
  <si>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</si>
  <si>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</si>
  <si>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</si>
  <si>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</si>
  <si>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</si>
  <si>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</si>
  <si>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</si>
  <si>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</si>
  <si>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</si>
  <si>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</si>
  <si>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</si>
  <si>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</si>
  <si>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</si>
  <si>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</si>
  <si>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</si>
  <si>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</si>
  <si>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</si>
  <si>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</si>
  <si>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</si>
  <si>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</si>
  <si>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</si>
  <si>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</si>
  <si>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</si>
  <si>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</si>
  <si>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</si>
  <si>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</si>
  <si>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</si>
  <si>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</si>
  <si>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</si>
  <si>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</si>
  <si>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</si>
  <si>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</si>
  <si>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</si>
  <si>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</si>
  <si>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</si>
  <si>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</si>
  <si>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</si>
  <si>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</si>
  <si>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</si>
  <si>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</si>
  <si>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</si>
  <si>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</si>
  <si>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</si>
  <si>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</si>
  <si>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</si>
  <si>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</si>
  <si>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</si>
  <si>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</si>
  <si>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</si>
  <si>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</si>
  <si>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</si>
  <si>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</si>
  <si>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</si>
  <si>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</si>
  <si>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</si>
  <si>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</si>
  <si>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</si>
  <si>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</si>
  <si>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</si>
  <si>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</si>
  <si>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</si>
  <si>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</si>
  <si>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</si>
  <si>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</si>
  <si>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</si>
  <si>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</si>
  <si>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</si>
  <si>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</si>
  <si>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</si>
  <si>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</si>
  <si>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</si>
  <si>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</si>
  <si>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</si>
  <si>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</si>
  <si>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</si>
  <si>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</si>
  <si>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</si>
  <si>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</si>
  <si>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</si>
  <si>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</si>
  <si>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</si>
  <si>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</si>
  <si>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</si>
  <si>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</si>
  <si>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</si>
  <si>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</si>
  <si>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</si>
  <si>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</si>
  <si>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</si>
  <si>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</si>
  <si>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</si>
  <si>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</si>
  <si>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</si>
  <si>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</si>
  <si>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</si>
  <si>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</si>
  <si>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</si>
  <si>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</si>
  <si>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</si>
  <si>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</si>
  <si>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</si>
  <si>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</si>
  <si>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</si>
  <si>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</si>
  <si>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</si>
  <si>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</si>
  <si>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</si>
  <si>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</si>
  <si>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</si>
  <si>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</si>
  <si>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</si>
  <si>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</si>
  <si>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</si>
  <si>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</si>
  <si>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</si>
  <si>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</si>
  <si>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</si>
  <si>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</si>
  <si>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</si>
  <si>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</si>
  <si>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</si>
  <si>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</si>
  <si>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</si>
  <si>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</si>
  <si>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</si>
  <si>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</si>
  <si>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</si>
  <si>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</si>
  <si>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</si>
  <si>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</si>
  <si>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</si>
  <si>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</si>
  <si>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</si>
  <si>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</si>
  <si>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</si>
  <si>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</si>
  <si>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</si>
  <si>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</si>
  <si>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</si>
  <si>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</si>
  <si>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</si>
  <si>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</si>
  <si>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</si>
  <si>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</si>
  <si>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</si>
  <si>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</si>
  <si>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</si>
  <si>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</si>
  <si>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</si>
  <si>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</si>
  <si>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</si>
  <si>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</si>
  <si>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</si>
  <si>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</si>
  <si>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</si>
  <si>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</si>
  <si>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</si>
  <si>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</si>
  <si>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</si>
  <si>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</si>
  <si>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</si>
  <si>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</si>
  <si>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</si>
  <si>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</si>
  <si>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</si>
  <si>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</si>
  <si>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</si>
  <si>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</si>
  <si>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</si>
  <si>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</si>
  <si>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</si>
  <si>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</si>
  <si>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</si>
  <si>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</si>
  <si>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</si>
  <si>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</si>
  <si>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</si>
  <si>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</si>
  <si>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</si>
  <si>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</si>
  <si>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</si>
  <si>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</si>
  <si>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</si>
  <si>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</si>
  <si>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</si>
  <si>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</si>
  <si>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</si>
  <si>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</si>
  <si>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</si>
  <si>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</si>
  <si>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</si>
  <si>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</si>
  <si>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</si>
  <si>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</si>
  <si>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</si>
  <si>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</si>
  <si>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</si>
  <si>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</si>
  <si>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</si>
  <si>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</si>
  <si>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</si>
  <si>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</si>
  <si>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</si>
  <si>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</si>
  <si>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</si>
  <si>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</si>
  <si>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</si>
  <si>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</si>
  <si>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</si>
  <si>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</si>
  <si>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</si>
  <si>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</si>
  <si>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</si>
  <si>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</si>
  <si>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</si>
  <si>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</si>
  <si>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</si>
  <si>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</si>
  <si>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</si>
  <si>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</si>
  <si>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</si>
  <si>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</si>
  <si>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</si>
  <si>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</si>
  <si>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</si>
  <si>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</si>
  <si>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</si>
  <si>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</si>
  <si>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</si>
  <si>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</si>
  <si>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</si>
  <si>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</si>
  <si>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</si>
  <si>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</si>
  <si>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</si>
  <si>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</si>
  <si>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</si>
  <si>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</si>
  <si>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</si>
  <si>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</si>
  <si>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</si>
  <si>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</si>
  <si>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</si>
  <si>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</si>
  <si>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</si>
  <si>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</si>
  <si>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</si>
  <si>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</si>
  <si>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</si>
  <si>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</si>
  <si>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</si>
  <si>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</si>
  <si>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</si>
  <si>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</si>
  <si>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</si>
  <si>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</si>
  <si>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</si>
  <si>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</si>
  <si>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</si>
  <si>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</si>
  <si>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</si>
  <si>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</si>
  <si>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</si>
  <si>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</si>
  <si>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</si>
  <si>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</si>
  <si>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</si>
  <si>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</si>
  <si>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</si>
  <si>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</si>
  <si>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</si>
  <si>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</si>
  <si>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</si>
  <si>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</si>
  <si>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</si>
  <si>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</si>
  <si>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</si>
  <si>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</si>
  <si>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</si>
  <si>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</si>
  <si>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</si>
  <si>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</si>
  <si>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</si>
  <si>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</si>
  <si>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</si>
  <si>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</si>
  <si>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</si>
  <si>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</si>
  <si>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</si>
  <si>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</si>
  <si>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</si>
  <si>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</si>
  <si>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</si>
  <si>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</si>
  <si>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</si>
  <si>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</si>
  <si>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</si>
  <si>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</si>
  <si>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</si>
  <si>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</si>
  <si>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</si>
  <si>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</si>
  <si>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</si>
  <si>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</si>
  <si>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</si>
  <si>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</si>
  <si>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</si>
  <si>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</si>
  <si>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</si>
  <si>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</si>
  <si>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</si>
  <si>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</si>
  <si>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</si>
  <si>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</si>
  <si>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</si>
  <si>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</si>
  <si>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</si>
  <si>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</si>
  <si>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</si>
  <si>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</si>
  <si>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</si>
  <si>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</si>
  <si>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</si>
  <si>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</si>
  <si>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</si>
  <si>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</si>
  <si>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</si>
  <si>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</si>
  <si>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</si>
  <si>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</si>
  <si>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</si>
  <si>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</si>
  <si>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</si>
  <si>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</si>
  <si>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</si>
  <si>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</si>
  <si>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</si>
  <si>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</si>
  <si>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</si>
  <si>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</si>
  <si>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</si>
  <si>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</si>
  <si>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</si>
  <si>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</si>
  <si>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</si>
  <si>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</si>
  <si>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</si>
  <si>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</si>
  <si>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</si>
  <si>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</si>
  <si>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</si>
  <si>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</si>
  <si>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</si>
  <si>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</si>
  <si>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</si>
  <si>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</si>
  <si>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</si>
  <si>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</si>
  <si>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</si>
  <si>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</si>
  <si>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</si>
  <si>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</si>
  <si>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</si>
  <si>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</si>
  <si>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</si>
  <si>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</si>
  <si>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</si>
  <si>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</si>
  <si>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</si>
  <si>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</si>
  <si>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</si>
  <si>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</si>
  <si>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</si>
  <si>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</si>
  <si>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</si>
  <si>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</si>
  <si>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</si>
  <si>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</si>
  <si>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</si>
  <si>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</si>
  <si>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</si>
  <si>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</si>
  <si>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</si>
  <si>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</si>
  <si>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</si>
  <si>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</si>
  <si>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</si>
  <si>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</si>
  <si>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</si>
  <si>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</si>
  <si>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</si>
  <si>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</si>
  <si>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</si>
  <si>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</si>
  <si>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</si>
  <si>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</si>
  <si>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</si>
  <si>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</si>
  <si>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</si>
  <si>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</si>
  <si>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</si>
  <si>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</si>
  <si>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</si>
  <si>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</si>
  <si>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</si>
  <si>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</si>
  <si>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</si>
  <si>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</si>
  <si>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</si>
  <si>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</si>
  <si>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</si>
  <si>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</si>
  <si>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</si>
  <si>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</si>
  <si>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</si>
  <si>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</si>
  <si>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</si>
  <si>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</si>
  <si>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</si>
  <si>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</si>
  <si>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</si>
  <si>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</si>
  <si>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</si>
  <si>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</si>
  <si>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</si>
  <si>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</si>
  <si>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</si>
  <si>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</si>
  <si>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</si>
  <si>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</si>
  <si>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</si>
  <si>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</si>
  <si>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</si>
  <si>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</si>
  <si>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</si>
  <si>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</si>
  <si>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</si>
  <si>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</si>
  <si>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</si>
  <si>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</si>
  <si>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</si>
  <si>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</si>
  <si>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</si>
  <si>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</si>
  <si>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</si>
  <si>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</si>
  <si>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</si>
  <si>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</si>
  <si>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</si>
  <si>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</si>
  <si>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</si>
  <si>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</si>
  <si>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</si>
  <si>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</si>
  <si>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</si>
  <si>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</si>
  <si>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</si>
  <si>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</si>
  <si>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</si>
  <si>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</si>
  <si>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</si>
  <si>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</si>
  <si>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</si>
  <si>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</si>
  <si>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</si>
  <si>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</si>
  <si>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</si>
  <si>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</si>
  <si>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</si>
  <si>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</si>
  <si>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</si>
  <si>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</si>
  <si>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</si>
  <si>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</si>
  <si>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</si>
  <si>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</si>
  <si>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</si>
  <si>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</si>
  <si>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</si>
  <si>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</si>
  <si>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</si>
  <si>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</si>
  <si>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</si>
  <si>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</si>
  <si>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</si>
  <si>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</si>
  <si>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</si>
  <si>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</si>
  <si>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</si>
  <si>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</si>
  <si>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</si>
  <si>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</si>
  <si>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</si>
  <si>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</si>
  <si>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</si>
  <si>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</si>
  <si>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</si>
  <si>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</si>
  <si>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</si>
  <si>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</si>
  <si>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</si>
  <si>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</si>
  <si>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</si>
  <si>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</si>
  <si>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</si>
  <si>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</si>
  <si>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</si>
  <si>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</si>
  <si>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</si>
  <si>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</si>
  <si>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</si>
  <si>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</si>
  <si>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</si>
  <si>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</si>
  <si>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</si>
  <si>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</si>
  <si>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</si>
  <si>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</si>
  <si>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</si>
  <si>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</si>
  <si>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</si>
  <si>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</si>
  <si>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</si>
  <si>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</si>
  <si>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</si>
  <si>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</si>
  <si>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</si>
  <si>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</si>
  <si>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</si>
  <si>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</si>
  <si>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</si>
  <si>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</si>
  <si>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</si>
  <si>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</si>
  <si>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</si>
  <si>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</si>
  <si>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</si>
  <si>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</si>
  <si>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</si>
  <si>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</si>
  <si>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</si>
  <si>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</si>
  <si>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</si>
  <si>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</si>
  <si>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</si>
  <si>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</si>
  <si>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</si>
  <si>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</si>
  <si>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</si>
  <si>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</si>
  <si>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</si>
  <si>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</si>
  <si>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</si>
  <si>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</si>
  <si>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</si>
  <si>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</si>
  <si>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</si>
  <si>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</si>
  <si>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</si>
  <si>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</si>
  <si>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</si>
  <si>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</si>
  <si>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</si>
  <si>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</si>
  <si>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</si>
  <si>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</si>
  <si>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</si>
  <si>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</si>
  <si>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</si>
  <si>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</si>
  <si>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</si>
  <si>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</si>
  <si>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</si>
  <si>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</si>
  <si>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</si>
  <si>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</si>
  <si>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</si>
  <si>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</si>
  <si>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</si>
  <si>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</si>
  <si>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</si>
  <si>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</si>
  <si>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</si>
  <si>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</si>
  <si>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</si>
  <si>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</si>
  <si>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</si>
  <si>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</si>
  <si>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</si>
  <si>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</si>
  <si>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</si>
  <si>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</si>
  <si>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</si>
  <si>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</si>
  <si>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</si>
  <si>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</si>
  <si>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</si>
  <si>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</si>
  <si>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</si>
  <si>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</si>
  <si>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</si>
  <si>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</si>
  <si>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</si>
  <si>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</si>
  <si>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</si>
  <si>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</si>
  <si>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</si>
  <si>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</si>
  <si>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</si>
  <si>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</si>
  <si>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</si>
  <si>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</si>
  <si>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</si>
  <si>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</si>
  <si>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</si>
  <si>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</si>
  <si>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</si>
  <si>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</si>
  <si>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</si>
  <si>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</si>
  <si>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</si>
  <si>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</si>
  <si>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</si>
  <si>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</si>
  <si>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</si>
  <si>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</si>
  <si>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</si>
  <si>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</si>
  <si>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</si>
  <si>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</si>
  <si>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</si>
  <si>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</si>
  <si>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</si>
  <si>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</si>
  <si>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</si>
  <si>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</si>
  <si>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</si>
  <si>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</si>
  <si>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</si>
  <si>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</si>
  <si>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</si>
  <si>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</si>
  <si>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</si>
  <si>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</si>
  <si>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</si>
  <si>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</si>
  <si>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</si>
  <si>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</si>
  <si>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</si>
  <si>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</si>
  <si>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</si>
  <si>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</si>
  <si>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</si>
  <si>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</si>
  <si>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</si>
  <si>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</si>
  <si>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</si>
  <si>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</si>
  <si>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</si>
  <si>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</si>
  <si>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</si>
  <si>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</si>
  <si>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</si>
  <si>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</si>
  <si>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</si>
  <si>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</si>
  <si>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</si>
  <si>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</si>
  <si>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</si>
  <si>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</si>
  <si>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</si>
  <si>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</si>
  <si>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</si>
  <si>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</si>
  <si>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</si>
  <si>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</si>
  <si>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</si>
  <si>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</si>
  <si>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</si>
  <si>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</si>
  <si>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</si>
  <si>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</si>
  <si>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</si>
  <si>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</si>
  <si>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</si>
  <si>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</si>
  <si>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</si>
  <si>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</si>
  <si>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</si>
  <si>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</si>
  <si>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</si>
  <si>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</si>
  <si>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</si>
  <si>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</si>
  <si>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</si>
  <si>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</si>
  <si>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</si>
  <si>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</si>
  <si>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</si>
  <si>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</si>
  <si>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</si>
  <si>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</si>
  <si>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</si>
  <si>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</si>
  <si>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</si>
  <si>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</si>
  <si>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</si>
  <si>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</si>
  <si>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</si>
  <si>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</si>
  <si>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</si>
  <si>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</si>
  <si>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</si>
  <si>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</si>
  <si>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</si>
  <si>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</si>
  <si>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</si>
  <si>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</si>
  <si>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</si>
  <si>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</si>
  <si>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</si>
  <si>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</si>
  <si>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</si>
  <si>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</si>
  <si>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</si>
  <si>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</si>
  <si>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</si>
  <si>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</si>
  <si>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</si>
  <si>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</si>
  <si>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</si>
  <si>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</si>
  <si>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</si>
  <si>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</si>
  <si>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</si>
  <si>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</si>
  <si>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</si>
  <si>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</si>
  <si>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</si>
  <si>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</si>
  <si>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</si>
  <si>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</si>
  <si>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</si>
  <si>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</si>
  <si>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</si>
  <si>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</si>
  <si>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</si>
  <si>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</si>
  <si>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</si>
  <si>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</si>
  <si>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</si>
  <si>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</si>
  <si>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</si>
  <si>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</si>
  <si>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</si>
  <si>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</si>
  <si>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</si>
  <si>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</si>
  <si>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</si>
  <si>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</si>
  <si>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</si>
  <si>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</si>
  <si>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</si>
  <si>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</si>
  <si>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</si>
  <si>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</si>
  <si>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</si>
  <si>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</si>
  <si>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</si>
  <si>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</si>
  <si>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</si>
  <si>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</si>
  <si>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</si>
  <si>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</si>
  <si>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</si>
  <si>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</si>
  <si>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</si>
  <si>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</si>
  <si>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</si>
  <si>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</si>
  <si>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</si>
  <si>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</si>
  <si>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</si>
  <si>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</si>
  <si>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</si>
  <si>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</si>
  <si>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</si>
  <si>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</si>
  <si>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</si>
  <si>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</si>
  <si>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</si>
  <si>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</si>
  <si>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</si>
  <si>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</si>
  <si>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</si>
  <si>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</si>
  <si>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</si>
  <si>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</si>
  <si>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</si>
  <si>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</si>
  <si>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</si>
  <si>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</si>
  <si>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</si>
  <si>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</si>
  <si>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</si>
  <si>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</si>
  <si>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</si>
  <si>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</si>
  <si>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</si>
  <si>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</si>
  <si>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</si>
  <si>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</si>
  <si>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</si>
  <si>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</si>
  <si>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</si>
  <si>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</si>
  <si>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</si>
  <si>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</si>
  <si>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</si>
  <si>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</si>
  <si>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</si>
  <si>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</si>
  <si>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</si>
  <si>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</si>
  <si>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</si>
  <si>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</si>
  <si>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</si>
  <si>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</si>
  <si>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</si>
  <si>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</si>
  <si>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</si>
  <si>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</si>
  <si>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</si>
  <si>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</si>
  <si>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</si>
  <si>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</si>
  <si>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</si>
  <si>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</si>
  <si>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</si>
  <si>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</si>
  <si>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</si>
  <si>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</si>
  <si>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</si>
  <si>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</si>
  <si>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</si>
  <si>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</si>
  <si>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</si>
  <si>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</si>
  <si>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</si>
  <si>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</si>
  <si>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</si>
  <si>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</si>
  <si>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</si>
  <si>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</si>
  <si>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</si>
  <si>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</si>
  <si>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</si>
  <si>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</si>
  <si>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</si>
  <si>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</si>
  <si>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</si>
  <si>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</si>
  <si>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</si>
  <si>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</si>
  <si>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</si>
  <si>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</si>
  <si>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</si>
  <si>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</si>
  <si>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</si>
  <si>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</si>
  <si>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</si>
  <si>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</si>
  <si>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</si>
  <si>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</si>
  <si>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</si>
  <si>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</si>
  <si>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</si>
  <si>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</si>
  <si>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</si>
  <si>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</si>
  <si>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</si>
  <si>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</si>
  <si>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</si>
  <si>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</si>
  <si>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</si>
  <si>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</si>
  <si>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</si>
  <si>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</si>
  <si>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</si>
  <si>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</si>
  <si>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</si>
  <si>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</si>
  <si>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</si>
  <si>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</si>
  <si>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</si>
  <si>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</si>
  <si>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</si>
  <si>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</si>
  <si>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</si>
  <si>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</si>
  <si>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</si>
  <si>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</si>
  <si>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</si>
  <si>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</si>
  <si>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</si>
  <si>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</si>
  <si>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</si>
  <si>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</si>
  <si>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</si>
  <si>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</si>
  <si>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</si>
  <si>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</si>
  <si>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</si>
  <si>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</si>
  <si>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</si>
  <si>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</si>
  <si>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</si>
  <si>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</si>
  <si>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</si>
  <si>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</si>
  <si>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</si>
  <si>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</si>
  <si>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</si>
  <si>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</si>
  <si>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</si>
  <si>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</si>
  <si>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</si>
  <si>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</si>
  <si>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</si>
  <si>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</si>
  <si>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</si>
  <si>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</si>
  <si>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</si>
  <si>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</si>
  <si>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</si>
  <si>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</si>
  <si>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</si>
  <si>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</si>
  <si>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</si>
  <si>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</si>
  <si>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</si>
  <si>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</si>
  <si>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</si>
  <si>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</si>
  <si>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</si>
  <si>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</si>
  <si>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</si>
  <si>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</si>
  <si>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</si>
  <si>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</si>
  <si>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</si>
  <si>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</si>
  <si>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</si>
  <si>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</si>
  <si>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</si>
  <si>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</si>
  <si>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</si>
  <si>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</si>
  <si>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</si>
  <si>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</si>
  <si>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</si>
  <si>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</si>
  <si>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</si>
  <si>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</si>
  <si>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</si>
  <si>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</si>
  <si>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</si>
  <si>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</si>
  <si>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</si>
  <si>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</si>
  <si>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</si>
  <si>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</si>
  <si>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</si>
  <si>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</si>
  <si>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</si>
  <si>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</si>
  <si>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</si>
  <si>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</si>
  <si>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</si>
  <si>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</si>
  <si>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</si>
  <si>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</si>
  <si>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</si>
  <si>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</si>
  <si>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</si>
  <si>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</si>
  <si>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</si>
  <si>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</si>
  <si>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</si>
  <si>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</si>
  <si>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</si>
  <si>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</si>
  <si>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</si>
  <si>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</si>
  <si>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</si>
  <si>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</si>
  <si>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</si>
  <si>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</si>
  <si>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</si>
  <si>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</si>
  <si>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</si>
  <si>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</si>
  <si>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</si>
  <si>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</si>
  <si>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</si>
  <si>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</si>
  <si>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</si>
  <si>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</si>
  <si>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</si>
  <si>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</si>
  <si>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</si>
  <si>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</si>
  <si>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</si>
  <si>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</si>
  <si>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</si>
  <si>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</si>
  <si>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</si>
  <si>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</si>
  <si>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</si>
  <si>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</si>
  <si>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</si>
  <si>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</si>
  <si>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</si>
  <si>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</si>
  <si>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</si>
  <si>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</si>
  <si>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</si>
  <si>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</si>
  <si>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</si>
  <si>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</si>
  <si>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</si>
  <si>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</si>
  <si>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</si>
  <si>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</si>
  <si>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</si>
  <si>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</si>
  <si>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</si>
  <si>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</si>
  <si>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</si>
  <si>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</si>
  <si>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</si>
  <si>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</si>
  <si>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</si>
  <si>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</si>
  <si>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</si>
  <si>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</si>
  <si>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</si>
  <si>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</si>
  <si>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</si>
  <si>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</si>
  <si>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</si>
  <si>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</si>
  <si>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</si>
  <si>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</si>
  <si>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</si>
  <si>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</si>
  <si>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</si>
  <si>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</si>
  <si>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</si>
  <si>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</si>
  <si>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</si>
  <si>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</si>
  <si>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</si>
  <si>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</si>
  <si>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</si>
  <si>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</si>
  <si>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</si>
  <si>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</si>
  <si>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</si>
  <si>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</si>
  <si>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</si>
  <si>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</si>
  <si>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</si>
  <si>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</si>
  <si>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</si>
  <si>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</si>
  <si>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</si>
  <si>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</si>
  <si>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</si>
  <si>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</si>
  <si>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</si>
  <si>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</si>
  <si>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</si>
  <si>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</si>
  <si>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</si>
  <si>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</si>
  <si>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</si>
  <si>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</si>
  <si>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</si>
  <si>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</si>
  <si>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</si>
  <si>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</si>
  <si>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</si>
  <si>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</si>
  <si>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</si>
  <si>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</si>
  <si>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</si>
  <si>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</si>
  <si>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</si>
  <si>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</si>
  <si>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</si>
  <si>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</si>
  <si>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</si>
  <si>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</si>
  <si>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</si>
  <si>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</si>
  <si>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</si>
  <si>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</si>
  <si>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</si>
  <si>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</si>
  <si>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</si>
  <si>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</si>
  <si>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</si>
  <si>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</si>
  <si>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</si>
  <si>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</si>
  <si>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</si>
  <si>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</si>
  <si>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</si>
  <si>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</si>
  <si>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</si>
  <si>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</si>
  <si>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</si>
  <si>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</si>
  <si>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</si>
  <si>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</si>
  <si>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</si>
  <si>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</si>
  <si>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</si>
  <si>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</si>
  <si>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</si>
  <si>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</si>
  <si>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</si>
  <si>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</si>
  <si>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</si>
  <si>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</si>
  <si>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</si>
  <si>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</si>
  <si>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</si>
  <si>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</si>
  <si>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</si>
  <si>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</si>
  <si>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</si>
  <si>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</si>
  <si>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</si>
  <si>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</si>
  <si>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</si>
  <si>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</si>
  <si>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</si>
  <si>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</si>
  <si>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</si>
  <si>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</si>
  <si>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</si>
  <si>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</si>
  <si>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</si>
  <si>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</si>
  <si>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</si>
  <si>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</si>
  <si>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</si>
  <si>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</si>
  <si>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</si>
  <si>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</si>
  <si>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</si>
  <si>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</si>
  <si>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</si>
  <si>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</si>
  <si>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</si>
  <si>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</si>
  <si>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</si>
  <si>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</si>
  <si>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</si>
  <si>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</si>
  <si>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</si>
  <si>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</si>
  <si>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</si>
  <si>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</si>
  <si>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</si>
  <si>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</si>
  <si>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</si>
  <si>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</si>
  <si>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</si>
  <si>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</si>
  <si>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</si>
  <si>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</si>
  <si>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</si>
  <si>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</si>
  <si>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</si>
  <si>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</si>
  <si>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</si>
  <si>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</si>
  <si>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</si>
  <si>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</si>
  <si>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</si>
  <si>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</si>
  <si>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</si>
  <si>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</si>
  <si>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</si>
  <si>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</si>
  <si>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</si>
  <si>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</si>
  <si>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</si>
  <si>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</si>
  <si>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</si>
  <si>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</si>
  <si>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</si>
  <si>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</si>
  <si>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</si>
  <si>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</si>
  <si>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</si>
  <si>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</si>
  <si>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</si>
  <si>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</si>
  <si>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</si>
  <si>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</si>
  <si>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</si>
  <si>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</si>
  <si>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</si>
  <si>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</si>
  <si>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</si>
  <si>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</si>
  <si>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</si>
  <si>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</si>
  <si>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</si>
  <si>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</si>
  <si>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</si>
  <si>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</si>
  <si>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</si>
  <si>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</si>
  <si>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</si>
  <si>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</si>
  <si>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</si>
  <si>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</si>
  <si>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</si>
  <si>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</si>
  <si>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</si>
  <si>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</si>
  <si>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</si>
  <si>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</si>
  <si>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</si>
  <si>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</si>
  <si>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</si>
  <si>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</si>
  <si>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</si>
  <si>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</si>
  <si>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</si>
  <si>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</si>
  <si>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</si>
  <si>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</si>
  <si>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</si>
  <si>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</si>
  <si>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</si>
  <si>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</si>
  <si>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</si>
  <si>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</si>
  <si>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</si>
  <si>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</si>
  <si>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</si>
  <si>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</si>
  <si>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</si>
  <si>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</si>
  <si>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</si>
  <si>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</si>
  <si>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</si>
  <si>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</si>
  <si>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</si>
  <si>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</si>
  <si>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</si>
  <si>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</si>
  <si>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</si>
  <si>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</si>
  <si>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</si>
  <si>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</si>
  <si>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</si>
  <si>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</si>
  <si>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</si>
  <si>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</si>
  <si>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</si>
  <si>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</si>
  <si>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</si>
  <si>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</si>
  <si>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</si>
  <si>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</si>
  <si>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</si>
  <si>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</si>
  <si>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</si>
  <si>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</si>
  <si>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</si>
  <si>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</si>
  <si>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</si>
  <si>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</si>
  <si>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</si>
  <si>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</si>
  <si>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</si>
  <si>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</si>
  <si>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</si>
  <si>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</si>
  <si>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</si>
  <si>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</si>
  <si>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</si>
  <si>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</si>
  <si>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</si>
  <si>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</si>
  <si>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</si>
  <si>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</si>
  <si>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</si>
  <si>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</si>
  <si>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</si>
  <si>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</si>
  <si>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</si>
  <si>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</si>
  <si>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</si>
  <si>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</si>
  <si>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</si>
  <si>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</si>
  <si>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</si>
  <si>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</si>
  <si>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</si>
  <si>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</si>
  <si>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</si>
  <si>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</si>
  <si>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</si>
  <si>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</si>
  <si>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</si>
  <si>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</si>
  <si>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</si>
  <si>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</si>
  <si>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</si>
  <si>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</si>
  <si>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</si>
  <si>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</si>
  <si>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</si>
  <si>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</si>
  <si>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</si>
  <si>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</si>
  <si>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</si>
  <si>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</si>
  <si>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</si>
  <si>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</si>
  <si>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</si>
  <si>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</si>
  <si>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</si>
  <si>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</si>
  <si>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</si>
  <si>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</si>
  <si>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</si>
  <si>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</si>
  <si>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</si>
  <si>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</si>
  <si>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</si>
  <si>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</si>
  <si>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</si>
  <si>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</si>
  <si>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</si>
  <si>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</si>
  <si>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</si>
  <si>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</si>
  <si>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</si>
  <si>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</si>
  <si>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</si>
  <si>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</si>
  <si>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</si>
  <si>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</si>
  <si>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</si>
  <si>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</si>
  <si>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</si>
  <si>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</si>
  <si>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</si>
  <si>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</si>
  <si>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</si>
  <si>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</si>
  <si>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</si>
  <si>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</si>
  <si>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</si>
  <si>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</si>
  <si>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</si>
  <si>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</si>
  <si>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</si>
  <si>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</si>
  <si>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</si>
  <si>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</si>
  <si>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</si>
  <si>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</si>
  <si>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</si>
  <si>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</si>
  <si>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</si>
  <si>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</si>
  <si>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</si>
  <si>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</si>
  <si>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</si>
  <si>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</si>
  <si>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</si>
  <si>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</si>
  <si>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</si>
  <si>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</si>
  <si>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</si>
  <si>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</si>
  <si>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</si>
  <si>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</si>
  <si>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</si>
  <si>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</si>
  <si>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</si>
  <si>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</si>
  <si>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</si>
  <si>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</si>
  <si>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</si>
  <si>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</si>
  <si>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</si>
  <si>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</si>
  <si>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</si>
  <si>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</si>
  <si>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</si>
  <si>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</si>
  <si>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</si>
  <si>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</si>
  <si>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</si>
  <si>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</si>
  <si>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</si>
  <si>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</si>
  <si>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</si>
  <si>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</si>
  <si>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</si>
  <si>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</si>
  <si>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</si>
  <si>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</si>
  <si>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</si>
  <si>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</si>
  <si>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</si>
  <si>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</si>
  <si>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</si>
  <si>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</si>
  <si>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</si>
  <si>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</si>
  <si>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</si>
  <si>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</si>
  <si>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</si>
  <si>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</si>
  <si>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</si>
  <si>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</si>
  <si>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</si>
  <si>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</si>
  <si>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</si>
  <si>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</si>
  <si>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</si>
  <si>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</si>
  <si>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</si>
  <si>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</si>
  <si>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</si>
  <si>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</si>
  <si>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</si>
  <si>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</si>
  <si>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</si>
  <si>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</si>
  <si>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</si>
  <si>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</si>
  <si>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</si>
  <si>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</si>
  <si>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</si>
  <si>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</si>
  <si>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</si>
  <si>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</si>
  <si>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</si>
  <si>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</si>
  <si>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</si>
  <si>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</si>
  <si>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</si>
  <si>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</si>
  <si>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</si>
  <si>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</si>
  <si>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</si>
  <si>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</si>
  <si>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</si>
  <si>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</si>
  <si>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</si>
  <si>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</si>
  <si>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</si>
  <si>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</si>
  <si>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</si>
  <si>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</si>
  <si>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</si>
  <si>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</si>
  <si>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</si>
  <si>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</si>
  <si>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</si>
  <si>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</si>
  <si>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</si>
  <si>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</si>
  <si>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</si>
  <si>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</si>
  <si>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</si>
  <si>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</si>
  <si>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</si>
  <si>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</si>
  <si>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</si>
  <si>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</si>
  <si>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</si>
  <si>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</si>
  <si>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</si>
  <si>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</si>
  <si>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</si>
  <si>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</si>
  <si>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</si>
  <si>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</si>
  <si>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</si>
  <si>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</si>
  <si>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</si>
  <si>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</si>
  <si>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</si>
  <si>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</si>
  <si>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</si>
  <si>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</si>
  <si>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</si>
  <si>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</si>
  <si>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</si>
  <si>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</si>
  <si>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</si>
  <si>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</si>
  <si>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</si>
  <si>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</si>
  <si>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</si>
  <si>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</si>
  <si>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</si>
  <si>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</si>
  <si>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</si>
  <si>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</si>
  <si>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</si>
  <si>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</si>
  <si>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</si>
  <si>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</si>
  <si>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</si>
  <si>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</si>
  <si>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</si>
  <si>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</si>
  <si>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</si>
  <si>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</si>
  <si>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</si>
  <si>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</si>
  <si>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</si>
  <si>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</si>
  <si>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</si>
  <si>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</si>
  <si>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</si>
  <si>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</si>
  <si>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</si>
  <si>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</si>
  <si>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</si>
  <si>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</si>
  <si>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</si>
  <si>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</si>
  <si>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</si>
  <si>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</si>
  <si>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</si>
  <si>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</si>
  <si>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</si>
  <si>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</si>
  <si>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</si>
  <si>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</si>
  <si>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</si>
  <si>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</si>
  <si>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</si>
  <si>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</si>
  <si>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</si>
  <si>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</si>
  <si>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</si>
  <si>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</si>
  <si>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</si>
  <si>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</si>
  <si>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</si>
  <si>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</si>
  <si>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</si>
  <si>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</si>
  <si>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</si>
  <si>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</si>
  <si>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</si>
  <si>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</si>
  <si>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</si>
  <si>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</si>
  <si>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</si>
  <si>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</si>
  <si>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</si>
  <si>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</si>
  <si>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</si>
  <si>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</si>
  <si>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</si>
  <si>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</si>
  <si>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</si>
  <si>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</si>
  <si>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</si>
  <si>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</si>
  <si>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</si>
  <si>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</si>
  <si>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</si>
  <si>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</si>
  <si>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</si>
  <si>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</si>
  <si>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</si>
  <si>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</si>
  <si>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</si>
  <si>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</si>
  <si>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</si>
  <si>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</si>
  <si>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</si>
  <si>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</si>
  <si>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</si>
  <si>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</si>
  <si>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</si>
  <si>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</si>
  <si>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</si>
  <si>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</si>
  <si>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</si>
  <si>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</si>
  <si>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</si>
  <si>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</si>
  <si>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</si>
  <si>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</si>
  <si>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</si>
  <si>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</si>
  <si>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</si>
  <si>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</si>
  <si>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</si>
  <si>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</si>
  <si>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</si>
  <si>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</si>
  <si>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</si>
  <si>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</si>
  <si>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</si>
  <si>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</si>
  <si>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</si>
  <si>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</si>
  <si>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</si>
  <si>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</si>
  <si>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</si>
  <si>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</si>
  <si>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</si>
  <si>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</si>
  <si>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</si>
  <si>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</si>
  <si>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</si>
  <si>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</si>
  <si>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</si>
  <si>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</si>
  <si>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</si>
  <si>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</si>
  <si>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</si>
  <si>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</si>
  <si>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</si>
  <si>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</si>
  <si>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</si>
  <si>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</si>
  <si>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</si>
  <si>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</si>
  <si>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</si>
  <si>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</si>
  <si>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</si>
  <si>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</si>
  <si>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</si>
  <si>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</si>
  <si>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</si>
  <si>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</si>
  <si>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</si>
  <si>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</si>
  <si>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</si>
  <si>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</si>
  <si>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</si>
  <si>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</si>
  <si>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</si>
  <si>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</si>
  <si>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</si>
  <si>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</si>
  <si>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</si>
  <si>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</si>
  <si>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</si>
  <si>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</si>
  <si>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</si>
  <si>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</si>
  <si>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</si>
  <si>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</si>
  <si>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</si>
  <si>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</si>
  <si>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</si>
  <si>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</si>
  <si>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</si>
  <si>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</si>
  <si>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</si>
  <si>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</si>
  <si>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</si>
  <si>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</si>
  <si>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</si>
  <si>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</si>
  <si>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</si>
  <si>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</si>
  <si>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</si>
  <si>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</si>
  <si>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</si>
  <si>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</si>
  <si>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</si>
  <si>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</si>
  <si>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</si>
  <si>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</si>
  <si>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</si>
  <si>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</si>
  <si>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</si>
  <si>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</si>
  <si>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</si>
  <si>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</si>
  <si>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</si>
  <si>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</si>
  <si>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</si>
  <si>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</si>
  <si>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</si>
  <si>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</si>
  <si>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</si>
  <si>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</si>
  <si>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</si>
  <si>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</si>
  <si>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</si>
  <si>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</si>
  <si>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</si>
  <si>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</si>
  <si>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</si>
  <si>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</si>
  <si>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</si>
  <si>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</si>
  <si>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</si>
  <si>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</si>
  <si>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</si>
  <si>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</si>
  <si>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</si>
  <si>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</si>
  <si>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</si>
  <si>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</si>
  <si>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</si>
  <si>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</si>
  <si>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</si>
  <si>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</si>
  <si>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</si>
  <si>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</si>
  <si>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</si>
  <si>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</si>
  <si>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</si>
  <si>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</si>
  <si>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</si>
  <si>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</si>
  <si>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</si>
  <si>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</si>
  <si>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</si>
  <si>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</si>
  <si>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</si>
  <si>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</si>
  <si>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</si>
  <si>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</si>
  <si>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</si>
  <si>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</si>
  <si>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</si>
  <si>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</si>
  <si>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</si>
  <si>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</si>
  <si>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</si>
  <si>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</si>
  <si>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</si>
  <si>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</si>
  <si>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</si>
  <si>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</si>
  <si>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</si>
  <si>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</si>
  <si>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</si>
  <si>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</si>
  <si>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</si>
  <si>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</si>
  <si>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</si>
  <si>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</si>
  <si>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</si>
  <si>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</si>
  <si>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</si>
  <si>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</si>
  <si>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</si>
  <si>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</si>
  <si>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</si>
  <si>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</si>
  <si>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</si>
  <si>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</si>
  <si>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</si>
  <si>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</si>
  <si>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</si>
  <si>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</si>
  <si>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</si>
  <si>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</si>
  <si>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</si>
  <si>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</si>
  <si>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</si>
  <si>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</si>
  <si>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</si>
  <si>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</si>
  <si>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</si>
  <si>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</si>
  <si>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</si>
  <si>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</si>
  <si>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</si>
  <si>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</si>
  <si>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</si>
  <si>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</si>
  <si>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</si>
  <si>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</si>
  <si>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</si>
  <si>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</si>
  <si>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</si>
  <si>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</si>
  <si>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</si>
  <si>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</si>
  <si>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</si>
  <si>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</si>
  <si>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</si>
  <si>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</si>
  <si>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</si>
  <si>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</si>
  <si>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</si>
  <si>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</si>
  <si>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</si>
  <si>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</si>
  <si>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</si>
  <si>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</si>
  <si>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</si>
  <si>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</si>
  <si>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</si>
  <si>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</si>
  <si>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</si>
  <si>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</si>
  <si>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</si>
  <si>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</si>
  <si>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</si>
  <si>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</si>
  <si>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</si>
  <si>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</si>
  <si>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</si>
  <si>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</si>
  <si>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</si>
  <si>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</si>
  <si>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</si>
  <si>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</si>
  <si>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</si>
  <si>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</si>
  <si>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</si>
  <si>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</si>
  <si>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</si>
  <si>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</si>
  <si>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</si>
  <si>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</si>
  <si>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</si>
  <si>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</si>
  <si>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</si>
  <si>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</si>
  <si>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</si>
  <si>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</si>
  <si>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</si>
  <si>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</si>
  <si>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</si>
  <si>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</si>
  <si>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</si>
  <si>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</si>
  <si>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</si>
  <si>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</si>
  <si>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</si>
  <si>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</si>
  <si>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</si>
  <si>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</si>
  <si>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</si>
  <si>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</si>
  <si>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</si>
  <si>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</si>
  <si>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</si>
  <si>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</si>
  <si>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</si>
  <si>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</si>
  <si>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</si>
  <si>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</si>
  <si>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</si>
  <si>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</si>
  <si>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</si>
  <si>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</si>
  <si>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</si>
  <si>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</si>
  <si>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</si>
  <si>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</si>
  <si>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</si>
  <si>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</si>
  <si>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</si>
  <si>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</si>
  <si>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</si>
  <si>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</si>
  <si>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</si>
  <si>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</si>
  <si>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</si>
  <si>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</si>
  <si>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</si>
  <si>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</si>
  <si>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</si>
  <si>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</si>
  <si>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</si>
  <si>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</si>
  <si>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</si>
  <si>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</si>
  <si>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</si>
  <si>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</si>
  <si>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</si>
  <si>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</si>
  <si>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</si>
  <si>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</si>
  <si>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</si>
  <si>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</si>
  <si>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</si>
  <si>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</si>
  <si>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</si>
  <si>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</si>
  <si>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</si>
  <si>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</si>
  <si>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</si>
  <si>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</si>
  <si>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</si>
  <si>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</si>
  <si>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</si>
  <si>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</si>
  <si>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</si>
  <si>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</si>
  <si>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</si>
  <si>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</si>
  <si>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</si>
  <si>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</si>
  <si>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</si>
  <si>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</si>
  <si>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</si>
  <si>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</si>
  <si>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</si>
  <si>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</si>
  <si>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</si>
  <si>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</si>
  <si>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</si>
  <si>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</si>
  <si>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</si>
  <si>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</si>
  <si>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</si>
  <si>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</si>
  <si>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</si>
  <si>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</si>
  <si>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</si>
  <si>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</si>
  <si>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</si>
  <si>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</si>
  <si>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</si>
  <si>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</si>
  <si>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</si>
  <si>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</si>
  <si>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</si>
  <si>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</si>
  <si>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</si>
  <si>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</si>
  <si>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</si>
  <si>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</si>
  <si>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</si>
  <si>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</si>
  <si>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</si>
  <si>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</si>
  <si>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</si>
  <si>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</si>
  <si>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</si>
  <si>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</si>
  <si>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</si>
  <si>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</si>
  <si>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</si>
  <si>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</si>
  <si>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</si>
  <si>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</si>
  <si>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</si>
  <si>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</si>
  <si>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</si>
  <si>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</si>
  <si>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</si>
  <si>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</si>
  <si>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</si>
  <si>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</si>
  <si>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</si>
  <si>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</si>
  <si>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</si>
  <si>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</si>
  <si>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</si>
  <si>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</si>
  <si>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</si>
  <si>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</si>
  <si>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</si>
  <si>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</si>
  <si>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</si>
  <si>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</si>
  <si>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</si>
  <si>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</si>
  <si>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</si>
  <si>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</si>
  <si>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</si>
  <si>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</si>
  <si>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</si>
  <si>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</si>
  <si>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</si>
  <si>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</si>
  <si>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</si>
  <si>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</si>
  <si>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</si>
  <si>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</si>
  <si>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</si>
  <si>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</si>
  <si>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</si>
  <si>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</si>
  <si>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</si>
  <si>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</si>
  <si>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</si>
  <si>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</si>
  <si>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</si>
  <si>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</si>
  <si>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</si>
  <si>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</si>
  <si>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</si>
  <si>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</si>
  <si>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</si>
  <si>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</si>
  <si>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</si>
  <si>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</si>
  <si>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</si>
  <si>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</si>
  <si>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</si>
  <si>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</si>
  <si>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</si>
  <si>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</si>
  <si>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</si>
  <si>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</si>
  <si>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</si>
  <si>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</si>
  <si>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</si>
  <si>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</si>
  <si>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</si>
  <si>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</si>
  <si>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</si>
  <si>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</si>
  <si>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</si>
  <si>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</si>
  <si>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</si>
  <si>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</si>
  <si>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</si>
  <si>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</si>
  <si>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</si>
  <si>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</si>
  <si>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</si>
  <si>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</si>
  <si>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</si>
  <si>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</si>
  <si>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</si>
  <si>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</si>
  <si>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</si>
  <si>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</si>
  <si>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</si>
  <si>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</si>
  <si>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</si>
  <si>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</si>
  <si>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</si>
  <si>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</si>
  <si>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</si>
  <si>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</si>
  <si>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</si>
  <si>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</si>
  <si>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</si>
  <si>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</si>
  <si>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</si>
  <si>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</si>
  <si>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</si>
  <si>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</si>
  <si>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</si>
  <si>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</si>
  <si>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</si>
  <si>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</si>
  <si>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</si>
  <si>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</si>
  <si>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</si>
  <si>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</si>
  <si>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</si>
  <si>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</si>
  <si>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</si>
  <si>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</si>
  <si>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</si>
  <si>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</si>
  <si>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</si>
  <si>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</si>
  <si>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</si>
  <si>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</si>
  <si>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</si>
  <si>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</si>
  <si>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</si>
  <si>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</si>
  <si>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</si>
  <si>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</si>
  <si>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</si>
  <si>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</si>
  <si>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</si>
  <si>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</si>
  <si>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</si>
  <si>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</si>
  <si>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</si>
  <si>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</si>
  <si>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</si>
  <si>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</si>
  <si>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</si>
  <si>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</si>
  <si>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</si>
  <si>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</si>
  <si>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</si>
  <si>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</si>
  <si>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</si>
  <si>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</si>
  <si>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</si>
  <si>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</si>
  <si>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</si>
  <si>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</si>
  <si>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</si>
  <si>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</si>
  <si>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</si>
  <si>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</si>
  <si>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</si>
  <si>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</si>
  <si>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</si>
  <si>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</si>
  <si>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</si>
  <si>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</si>
  <si>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</si>
  <si>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</si>
  <si>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</si>
  <si>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</si>
  <si>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</si>
  <si>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</si>
  <si>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</si>
  <si>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</si>
  <si>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</si>
  <si>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</si>
  <si>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</si>
  <si>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</si>
  <si>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</si>
  <si>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</si>
  <si>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</si>
  <si>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</si>
  <si>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</si>
  <si>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</si>
  <si>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</si>
  <si>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</si>
  <si>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</si>
  <si>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</si>
  <si>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</si>
  <si>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</si>
  <si>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</si>
  <si>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</si>
  <si>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</si>
  <si>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</si>
  <si>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</si>
  <si>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</si>
  <si>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</si>
  <si>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</si>
  <si>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</si>
  <si>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</si>
  <si>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</si>
  <si>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</si>
  <si>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</si>
  <si>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</si>
  <si>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</si>
  <si>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</si>
  <si>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</si>
  <si>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</si>
  <si>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</si>
  <si>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</si>
  <si>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</si>
  <si>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</si>
  <si>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</si>
  <si>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</si>
  <si>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</si>
  <si>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</si>
  <si>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</si>
  <si>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</si>
  <si>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</si>
  <si>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</si>
  <si>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</si>
  <si>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</si>
  <si>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</si>
  <si>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</si>
  <si>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</si>
  <si>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</si>
  <si>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</si>
  <si>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</si>
  <si>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</si>
  <si>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</si>
  <si>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</si>
  <si>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</si>
  <si>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</si>
  <si>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</si>
  <si>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</si>
  <si>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</si>
  <si>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</si>
  <si>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</si>
  <si>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</si>
  <si>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</si>
  <si>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</si>
  <si>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</si>
  <si>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</si>
  <si>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</si>
  <si>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</si>
  <si>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</si>
  <si>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</si>
  <si>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</si>
  <si>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</si>
  <si>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</si>
  <si>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</si>
  <si>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</si>
  <si>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</si>
  <si>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</si>
  <si>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</si>
  <si>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</si>
  <si>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</si>
  <si>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</si>
  <si>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</si>
  <si>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</si>
  <si>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</si>
  <si>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</si>
  <si>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</si>
  <si>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</si>
  <si>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</si>
  <si>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</si>
  <si>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</si>
  <si>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</si>
  <si>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</si>
  <si>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</si>
  <si>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</si>
  <si>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</si>
  <si>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</si>
  <si>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</si>
  <si>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</si>
  <si>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</si>
  <si>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</si>
  <si>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</si>
  <si>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</si>
  <si>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</si>
  <si>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</si>
  <si>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</si>
  <si>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</si>
  <si>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</si>
  <si>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</si>
  <si>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</si>
  <si>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</si>
  <si>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</si>
  <si>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</si>
  <si>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</si>
  <si>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</si>
  <si>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</si>
  <si>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</si>
  <si>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</si>
  <si>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</si>
  <si>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</si>
  <si>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</si>
  <si>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</si>
  <si>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</si>
  <si>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</si>
  <si>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</si>
  <si>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</si>
  <si>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</si>
  <si>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</si>
  <si>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</si>
  <si>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</si>
  <si>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</si>
  <si>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</si>
  <si>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</si>
  <si>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</si>
  <si>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</si>
  <si>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</si>
  <si>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</si>
  <si>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</si>
  <si>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</si>
  <si>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</si>
  <si>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</si>
  <si>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</si>
  <si>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</si>
  <si>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</si>
  <si>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</si>
  <si>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</si>
  <si>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</si>
  <si>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</si>
  <si>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</si>
  <si>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</si>
  <si>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</si>
  <si>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</si>
  <si>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</si>
  <si>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</si>
  <si>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</si>
  <si>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</si>
  <si>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</si>
  <si>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</si>
  <si>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</si>
  <si>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</si>
  <si>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</si>
  <si>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</si>
  <si>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</si>
  <si>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</si>
  <si>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</si>
  <si>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</si>
  <si>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</si>
  <si>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</si>
  <si>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</si>
  <si>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</si>
  <si>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</si>
  <si>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</si>
  <si>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</si>
  <si>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</si>
  <si>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</si>
  <si>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</si>
  <si>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</si>
  <si>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</si>
  <si>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</si>
  <si>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</si>
  <si>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</si>
  <si>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</si>
  <si>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</si>
  <si>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</si>
  <si>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</si>
  <si>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</si>
  <si>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</si>
  <si>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</si>
  <si>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</si>
  <si>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</si>
  <si>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</si>
  <si>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</si>
  <si>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</si>
  <si>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</si>
  <si>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</si>
  <si>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</si>
  <si>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</si>
  <si>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</si>
  <si>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</si>
  <si>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</si>
  <si>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</si>
  <si>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</si>
  <si>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</si>
  <si>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</si>
  <si>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</si>
  <si>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</si>
  <si>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</si>
  <si>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</si>
  <si>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</si>
  <si>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</si>
  <si>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</si>
  <si>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</si>
  <si>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</si>
  <si>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</si>
  <si>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</si>
  <si>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</si>
  <si>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</si>
  <si>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</si>
  <si>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</si>
  <si>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</si>
  <si>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</si>
  <si>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</si>
  <si>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</si>
  <si>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</si>
  <si>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</si>
  <si>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</si>
  <si>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</si>
  <si>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</si>
  <si>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</si>
  <si>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</si>
  <si>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</si>
  <si>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</si>
  <si>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</si>
  <si>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</si>
  <si>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</si>
  <si>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</si>
  <si>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</si>
  <si>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</si>
  <si>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</si>
  <si>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</si>
  <si>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</si>
  <si>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</si>
  <si>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</si>
  <si>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</si>
  <si>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</si>
  <si>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</si>
  <si>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</si>
  <si>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</si>
  <si>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</si>
  <si>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</si>
  <si>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</si>
  <si>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</si>
  <si>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</si>
  <si>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</si>
  <si>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</si>
  <si>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</si>
  <si>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</si>
  <si>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</si>
  <si>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</si>
  <si>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</si>
  <si>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</si>
  <si>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</si>
  <si>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</si>
  <si>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</si>
  <si>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</si>
  <si>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</si>
  <si>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</si>
  <si>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</si>
  <si>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</si>
  <si>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</si>
  <si>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</si>
  <si>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</si>
  <si>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</si>
  <si>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</si>
  <si>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</si>
  <si>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</si>
  <si>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</si>
  <si>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</si>
  <si>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</si>
  <si>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</si>
  <si>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</si>
  <si>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</si>
  <si>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</si>
  <si>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</si>
  <si>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</si>
  <si>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</si>
  <si>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</si>
  <si>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</si>
  <si>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</si>
  <si>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</si>
  <si>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</si>
  <si>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</si>
  <si>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</si>
  <si>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</si>
  <si>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</si>
  <si>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</si>
  <si>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</si>
  <si>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</si>
  <si>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</si>
  <si>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</si>
  <si>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</si>
  <si>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</si>
  <si>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</si>
  <si>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</si>
  <si>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</si>
  <si>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</si>
  <si>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</si>
  <si>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</si>
  <si>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</si>
  <si>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</si>
  <si>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</si>
  <si>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</si>
  <si>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</si>
  <si>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</si>
  <si>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</si>
  <si>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</si>
  <si>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</si>
  <si>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</si>
  <si>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</si>
  <si>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</si>
  <si>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</si>
  <si>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</si>
  <si>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</si>
  <si>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</si>
  <si>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</si>
  <si>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</si>
  <si>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</si>
  <si>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</si>
  <si>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</si>
  <si>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</si>
  <si>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</si>
  <si>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</si>
  <si>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</si>
  <si>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</si>
  <si>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</si>
  <si>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</si>
  <si>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</si>
  <si>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</si>
  <si>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</si>
  <si>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</si>
  <si>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</si>
  <si>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</si>
  <si>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</si>
  <si>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</si>
  <si>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</si>
  <si>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</si>
  <si>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</si>
  <si>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</si>
  <si>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</si>
  <si>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</si>
  <si>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</si>
  <si>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</si>
  <si>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</si>
  <si>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</si>
  <si>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</si>
  <si>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</si>
  <si>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</si>
  <si>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</si>
  <si>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</si>
  <si>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</si>
  <si>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</si>
  <si>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</si>
  <si>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</si>
  <si>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</si>
  <si>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</si>
  <si>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</si>
  <si>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</si>
  <si>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</si>
  <si>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</si>
  <si>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</si>
  <si>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</si>
  <si>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</si>
  <si>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</si>
  <si>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</si>
  <si>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</si>
  <si>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</si>
  <si>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</si>
  <si>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</si>
  <si>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</si>
  <si>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</si>
  <si>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</si>
  <si>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</si>
  <si>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</si>
  <si>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</si>
  <si>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</si>
  <si>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</si>
  <si>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</si>
  <si>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</si>
  <si>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</si>
  <si>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</si>
  <si>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</si>
  <si>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</si>
  <si>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</si>
  <si>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</si>
  <si>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</si>
  <si>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</si>
  <si>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</si>
  <si>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</si>
  <si>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</si>
  <si>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</si>
  <si>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</si>
  <si>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</si>
  <si>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</si>
  <si>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</si>
  <si>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</si>
  <si>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</si>
  <si>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</si>
  <si>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</si>
  <si>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</si>
  <si>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</si>
  <si>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</si>
  <si>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</si>
  <si>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</si>
  <si>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</si>
  <si>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</si>
  <si>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</si>
  <si>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</si>
  <si>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</si>
  <si>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</si>
  <si>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</si>
  <si>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</si>
  <si>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</si>
  <si>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</si>
  <si>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</si>
  <si>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</si>
  <si>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</si>
  <si>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</si>
  <si>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</si>
  <si>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</si>
  <si>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</si>
  <si>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</si>
  <si>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</si>
  <si>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</si>
  <si>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</si>
  <si>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</si>
  <si>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</si>
  <si>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</si>
  <si>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</si>
  <si>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</si>
  <si>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</si>
  <si>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</si>
  <si>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</si>
  <si>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</si>
  <si>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</si>
  <si>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</si>
  <si>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</si>
  <si>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</si>
  <si>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</si>
  <si>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</si>
  <si>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</si>
  <si>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</si>
  <si>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</si>
  <si>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</si>
  <si>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</si>
  <si>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</si>
  <si>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</si>
  <si>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</si>
  <si>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</si>
  <si>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</si>
  <si>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</si>
  <si>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</si>
  <si>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</si>
  <si>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</si>
  <si>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</si>
  <si>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</si>
  <si>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</si>
  <si>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</si>
  <si>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</si>
  <si>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</si>
  <si>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</si>
  <si>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</si>
  <si>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</si>
  <si>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</si>
  <si>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</si>
  <si>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</si>
  <si>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</si>
  <si>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</si>
  <si>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</si>
  <si>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</si>
  <si>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</si>
  <si>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</si>
  <si>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</si>
  <si>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</si>
  <si>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</si>
  <si>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</si>
  <si>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</si>
  <si>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</si>
  <si>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</si>
  <si>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</si>
  <si>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</si>
  <si>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</si>
  <si>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</si>
  <si>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</si>
  <si>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</si>
  <si>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</si>
  <si>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</si>
  <si>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</si>
  <si>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</si>
  <si>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</si>
  <si>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</si>
  <si>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</si>
  <si>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</si>
  <si>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</si>
  <si>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</si>
  <si>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</si>
  <si>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</si>
  <si>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</si>
  <si>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</si>
  <si>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</si>
  <si>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</si>
  <si>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</si>
  <si>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</si>
  <si>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</si>
  <si>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</si>
  <si>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</si>
  <si>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</si>
  <si>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</si>
  <si>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</si>
  <si>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</si>
  <si>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</si>
  <si>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</si>
  <si>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</si>
  <si>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</si>
  <si>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</si>
  <si>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</si>
  <si>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</si>
  <si>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</si>
  <si>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</si>
  <si>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</si>
  <si>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</si>
  <si>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</si>
  <si>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</si>
  <si>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</si>
  <si>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</si>
  <si>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</si>
  <si>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</si>
  <si>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</si>
  <si>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</si>
  <si>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</si>
  <si>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</si>
  <si>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</si>
  <si>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</si>
  <si>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</si>
  <si>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</si>
  <si>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</si>
  <si>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</si>
  <si>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</si>
  <si>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</si>
  <si>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</si>
  <si>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</si>
  <si>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</si>
  <si>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</si>
  <si>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</si>
  <si>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</si>
  <si>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</si>
  <si>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</si>
  <si>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</si>
  <si>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</si>
  <si>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</si>
  <si>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</si>
  <si>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</si>
  <si>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</si>
  <si>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</si>
  <si>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</si>
  <si>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</si>
  <si>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</si>
  <si>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</si>
  <si>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</si>
  <si>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</si>
  <si>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</si>
  <si>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</si>
  <si>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</si>
  <si>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</si>
  <si>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</si>
  <si>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</si>
  <si>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</si>
  <si>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</si>
  <si>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</si>
  <si>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</si>
  <si>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</si>
  <si>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</si>
  <si>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</si>
  <si>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</si>
  <si>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</si>
  <si>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</si>
  <si>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</si>
  <si>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</si>
  <si>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</si>
  <si>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</si>
  <si>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</si>
  <si>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</si>
  <si>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</si>
  <si>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</si>
  <si>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</si>
  <si>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</si>
  <si>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</si>
  <si>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</si>
  <si>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</si>
  <si>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</si>
  <si>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</si>
  <si>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</si>
  <si>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</si>
  <si>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</si>
  <si>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</si>
  <si>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</si>
  <si>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</si>
  <si>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</si>
  <si>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</si>
  <si>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</si>
  <si>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</si>
  <si>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</si>
  <si>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</si>
  <si>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</si>
  <si>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</si>
  <si>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</si>
  <si>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</si>
  <si>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</si>
  <si>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</si>
  <si>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</si>
  <si>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</si>
  <si>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</si>
  <si>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</si>
  <si>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</si>
  <si>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</si>
  <si>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</si>
  <si>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</si>
  <si>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</si>
  <si>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</si>
  <si>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</si>
  <si>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</si>
  <si>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</si>
  <si>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</si>
  <si>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</si>
  <si>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</si>
  <si>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</si>
  <si>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</si>
  <si>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</si>
  <si>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</si>
  <si>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</si>
  <si>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</si>
  <si>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</si>
  <si>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</si>
  <si>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</si>
  <si>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</si>
  <si>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</si>
  <si>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</si>
  <si>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</si>
  <si>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</si>
  <si>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</si>
  <si>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</si>
  <si>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</si>
  <si>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</si>
  <si>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</si>
  <si>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</si>
  <si>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</si>
  <si>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</si>
  <si>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</si>
  <si>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</si>
  <si>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</si>
  <si>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</si>
  <si>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</si>
  <si>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</si>
  <si>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</si>
  <si>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</si>
  <si>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</si>
  <si>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</si>
  <si>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</si>
  <si>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</si>
  <si>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</si>
  <si>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</si>
  <si>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</si>
  <si>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</si>
  <si>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</si>
  <si>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</si>
  <si>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</si>
  <si>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</si>
  <si>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</si>
  <si>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</si>
  <si>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</si>
  <si>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</si>
  <si>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</si>
  <si>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</si>
  <si>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</si>
  <si>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</si>
  <si>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</si>
  <si>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</si>
  <si>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</si>
  <si>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</si>
  <si>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</si>
  <si>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</si>
  <si>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</si>
  <si>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</si>
  <si>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</si>
  <si>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</si>
  <si>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</si>
  <si>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</si>
  <si>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</si>
  <si>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</si>
  <si>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</si>
  <si>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</si>
  <si>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</si>
  <si>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</si>
  <si>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</si>
  <si>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</si>
  <si>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</si>
  <si>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</si>
  <si>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</si>
  <si>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</si>
  <si>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</si>
  <si>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</si>
  <si>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</si>
  <si>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</si>
  <si>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</si>
  <si>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</si>
  <si>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</si>
  <si>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</si>
  <si>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</si>
  <si>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</si>
  <si>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</si>
  <si>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</si>
  <si>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</si>
  <si>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</si>
  <si>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</si>
  <si>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</si>
  <si>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</si>
  <si>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</si>
  <si>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</si>
  <si>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</si>
  <si>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</si>
  <si>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</si>
  <si>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</si>
  <si>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</si>
  <si>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</si>
  <si>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</si>
  <si>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</si>
  <si>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</si>
  <si>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</si>
  <si>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</si>
  <si>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</si>
  <si>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</si>
  <si>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</si>
  <si>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</si>
  <si>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</si>
  <si>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</si>
  <si>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</si>
  <si>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</si>
  <si>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</si>
  <si>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</si>
  <si>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</si>
  <si>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</si>
  <si>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</si>
  <si>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</si>
  <si>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</si>
  <si>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</si>
  <si>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</si>
  <si>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</si>
  <si>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</si>
  <si>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</si>
  <si>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</si>
  <si>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</si>
  <si>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</si>
  <si>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</si>
  <si>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</si>
  <si>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</si>
  <si>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</si>
  <si>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</si>
  <si>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</si>
  <si>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</si>
  <si>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</si>
  <si>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</si>
  <si>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</si>
  <si>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</si>
  <si>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</si>
  <si>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</si>
  <si>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</si>
  <si>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</si>
  <si>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</si>
  <si>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</si>
  <si>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</si>
  <si>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</si>
  <si>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</si>
  <si>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</si>
  <si>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</si>
  <si>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</si>
  <si>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</si>
  <si>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</si>
  <si>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</si>
  <si>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</si>
  <si>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</si>
  <si>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</si>
  <si>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</si>
  <si>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</si>
  <si>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</si>
  <si>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</si>
  <si>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</si>
  <si>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</si>
  <si>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</si>
  <si>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</si>
  <si>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</si>
  <si>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</si>
  <si>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</si>
  <si>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</si>
  <si>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</si>
  <si>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</si>
  <si>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</si>
  <si>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</si>
  <si>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</si>
  <si>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</si>
  <si>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</si>
  <si>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</si>
  <si>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</si>
  <si>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</si>
  <si>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</si>
  <si>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</si>
  <si>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</si>
  <si>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</si>
  <si>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</si>
  <si>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</si>
  <si>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</si>
  <si>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</si>
  <si>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</si>
  <si>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</si>
  <si>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</si>
  <si>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</si>
  <si>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</si>
  <si>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</si>
  <si>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</si>
  <si>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</si>
  <si>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</si>
  <si>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</si>
  <si>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</si>
  <si>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</si>
  <si>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</si>
  <si>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</si>
  <si>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</si>
  <si>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</si>
  <si>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</si>
  <si>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</si>
  <si>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</si>
  <si>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</si>
  <si>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</si>
  <si>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</si>
  <si>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</si>
  <si>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</si>
  <si>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</si>
  <si>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</si>
  <si>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</si>
  <si>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</si>
  <si>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</si>
  <si>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</si>
  <si>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</si>
  <si>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</si>
  <si>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</si>
  <si>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</si>
  <si>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</si>
  <si>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</si>
  <si>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</si>
  <si>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</si>
  <si>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</si>
  <si>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</si>
  <si>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</si>
  <si>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</si>
  <si>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</si>
  <si>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</si>
  <si>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</si>
  <si>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</si>
  <si>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</si>
  <si>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</si>
  <si>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</si>
  <si>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</si>
  <si>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</si>
  <si>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</si>
  <si>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</si>
  <si>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</si>
  <si>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</si>
  <si>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</si>
  <si>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</si>
  <si>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</si>
  <si>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</si>
  <si>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</si>
  <si>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</si>
  <si>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</si>
  <si>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</si>
  <si>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</si>
  <si>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</si>
  <si>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</si>
  <si>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</si>
  <si>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</si>
  <si>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</si>
  <si>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</si>
  <si>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</si>
  <si>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</si>
  <si>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</si>
  <si>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</si>
  <si>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</si>
  <si>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</si>
  <si>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</si>
  <si>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</si>
  <si>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</si>
  <si>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</si>
  <si>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</si>
  <si>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</si>
  <si>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</si>
  <si>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</si>
  <si>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</si>
  <si>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</si>
  <si>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</si>
  <si>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</si>
  <si>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</si>
  <si>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</si>
  <si>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</si>
  <si>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</si>
  <si>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</si>
  <si>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</si>
  <si>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</si>
  <si>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</si>
  <si>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</si>
  <si>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</si>
  <si>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</si>
  <si>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</si>
  <si>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</si>
  <si>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</si>
  <si>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</si>
  <si>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</si>
  <si>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</si>
  <si>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</si>
  <si>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</si>
  <si>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</si>
  <si>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</si>
  <si>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</si>
  <si>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</si>
  <si>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</si>
  <si>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</si>
  <si>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</si>
  <si>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</si>
  <si>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</si>
  <si>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</si>
  <si>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</si>
  <si>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</si>
  <si>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</si>
  <si>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</si>
  <si>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</si>
  <si>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</si>
  <si>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</si>
  <si>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</si>
  <si>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</si>
  <si>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</si>
  <si>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</si>
  <si>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</si>
  <si>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</si>
  <si>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</si>
  <si>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</si>
  <si>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</si>
  <si>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</si>
  <si>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</si>
  <si>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</si>
  <si>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</si>
  <si>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</si>
  <si>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</si>
  <si>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</si>
  <si>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</si>
  <si>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</si>
  <si>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</si>
  <si>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</si>
  <si>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</si>
  <si>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</si>
  <si>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</si>
  <si>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</si>
  <si>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</si>
  <si>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</si>
  <si>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</si>
  <si>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</si>
  <si>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</si>
  <si>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</si>
  <si>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</si>
  <si>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</si>
  <si>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</si>
  <si>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</si>
  <si>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</si>
  <si>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</si>
  <si>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</si>
  <si>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</si>
  <si>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</si>
  <si>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</si>
  <si>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</si>
  <si>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</si>
  <si>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</si>
  <si>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</si>
  <si>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</si>
  <si>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</si>
  <si>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</si>
  <si>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</si>
  <si>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</si>
  <si>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</si>
  <si>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</si>
  <si>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</si>
  <si>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</si>
  <si>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</si>
  <si>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</si>
  <si>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</si>
  <si>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</si>
  <si>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</si>
  <si>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</si>
  <si>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</si>
  <si>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</si>
  <si>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</si>
  <si>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</si>
  <si>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</si>
  <si>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</si>
  <si>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</si>
  <si>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</si>
  <si>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</si>
  <si>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</si>
  <si>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</si>
  <si>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</si>
  <si>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</si>
  <si>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</si>
  <si>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</si>
  <si>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</si>
  <si>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</si>
  <si>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</si>
  <si>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</si>
  <si>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</si>
  <si>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</si>
  <si>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</si>
  <si>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</si>
  <si>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</si>
  <si>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</si>
  <si>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</si>
  <si>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</si>
  <si>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</si>
  <si>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</si>
  <si>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</si>
  <si>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</si>
  <si>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</si>
  <si>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</si>
  <si>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</si>
  <si>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</si>
  <si>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</si>
  <si>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</si>
  <si>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</si>
  <si>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</si>
  <si>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</si>
  <si>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</si>
  <si>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</si>
  <si>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</si>
  <si>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</si>
  <si>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</si>
  <si>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</si>
  <si>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</si>
  <si>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</si>
  <si>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</si>
  <si>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</si>
  <si>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</si>
  <si>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</si>
  <si>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</si>
  <si>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</si>
  <si>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</si>
  <si>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</si>
  <si>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</si>
  <si>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</si>
  <si>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</si>
  <si>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</si>
  <si>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</si>
  <si>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</si>
  <si>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</si>
  <si>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</si>
  <si>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</si>
  <si>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</si>
  <si>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</si>
  <si>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</si>
  <si>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</si>
  <si>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</si>
  <si>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</si>
  <si>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</si>
  <si>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</si>
  <si>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</si>
  <si>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</si>
  <si>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</si>
  <si>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</si>
  <si>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</si>
  <si>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</si>
  <si>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</si>
  <si>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</si>
  <si>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</si>
  <si>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</si>
  <si>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</si>
  <si>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</si>
  <si>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</si>
  <si>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</si>
  <si>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</si>
  <si>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</si>
  <si>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</si>
  <si>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</si>
  <si>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</si>
  <si>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</si>
  <si>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</si>
  <si>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</si>
  <si>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</si>
  <si>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</si>
  <si>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</si>
  <si>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</si>
  <si>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</si>
  <si>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</si>
  <si>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</si>
  <si>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</si>
  <si>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</si>
  <si>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</si>
  <si>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</si>
  <si>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</si>
  <si>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</si>
  <si>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</si>
  <si>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</si>
  <si>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</si>
  <si>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</si>
  <si>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</si>
  <si>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</si>
  <si>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</si>
  <si>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</si>
  <si>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</si>
  <si>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</si>
  <si>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</si>
  <si>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</si>
  <si>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</si>
  <si>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</si>
  <si>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</si>
  <si>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</si>
  <si>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</si>
  <si>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</si>
  <si>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</si>
  <si>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</si>
  <si>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</si>
  <si>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</si>
  <si>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</si>
  <si>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</si>
  <si>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</si>
  <si>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</si>
  <si>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</si>
  <si>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</si>
  <si>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</si>
  <si>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</si>
  <si>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</si>
  <si>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</si>
  <si>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</si>
  <si>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</si>
  <si>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</si>
  <si>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</si>
  <si>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</si>
  <si>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</si>
  <si>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</si>
  <si>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</si>
  <si>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</si>
  <si>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</si>
  <si>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</si>
  <si>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</si>
  <si>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</si>
  <si>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</si>
  <si>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</si>
  <si>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</si>
  <si>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</si>
  <si>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</si>
  <si>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</si>
  <si>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</si>
  <si>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</si>
  <si>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</si>
  <si>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</si>
  <si>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</si>
  <si>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</si>
  <si>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</si>
  <si>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</si>
  <si>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</si>
  <si>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</si>
  <si>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</si>
  <si>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</si>
  <si>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</si>
  <si>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</si>
  <si>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</si>
  <si>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</si>
  <si>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</si>
  <si>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</si>
  <si>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</si>
  <si>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</si>
  <si>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</si>
  <si>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</si>
  <si>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</si>
  <si>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</si>
  <si>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</si>
  <si>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</si>
  <si>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</si>
  <si>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</si>
  <si>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</si>
  <si>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</si>
  <si>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</si>
  <si>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</si>
  <si>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</si>
  <si>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</si>
  <si>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</si>
  <si>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</si>
  <si>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</si>
  <si>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</si>
  <si>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</si>
  <si>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</si>
  <si>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</si>
  <si>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</si>
  <si>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</si>
  <si>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</si>
  <si>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</si>
  <si>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</si>
  <si>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</si>
  <si>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</si>
  <si>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</si>
  <si>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</si>
  <si>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</si>
  <si>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</si>
  <si>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</si>
  <si>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</si>
  <si>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</si>
  <si>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</si>
  <si>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</si>
  <si>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</si>
  <si>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</si>
  <si>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</si>
  <si>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</si>
  <si>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</si>
  <si>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</si>
  <si>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</si>
  <si>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</si>
  <si>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</si>
  <si>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</si>
  <si>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</si>
  <si>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</si>
  <si>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</si>
  <si>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</si>
  <si>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</si>
  <si>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</si>
  <si>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</si>
  <si>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</si>
  <si>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</si>
  <si>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</si>
  <si>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</si>
  <si>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</si>
  <si>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</si>
  <si>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</si>
  <si>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</si>
  <si>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</si>
  <si>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</si>
  <si>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</si>
  <si>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</si>
  <si>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</si>
  <si>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</si>
  <si>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</si>
  <si>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</si>
  <si>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</si>
  <si>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</si>
  <si>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</si>
  <si>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</si>
  <si>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</si>
  <si>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</si>
  <si>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</si>
  <si>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</si>
  <si>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</si>
  <si>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</si>
  <si>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</si>
  <si>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</si>
  <si>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</si>
  <si>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</si>
  <si>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</si>
  <si>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</si>
  <si>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</si>
  <si>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</si>
  <si>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</si>
  <si>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</si>
  <si>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</si>
  <si>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</si>
  <si>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</si>
  <si>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</si>
  <si>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</si>
  <si>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</si>
  <si>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</si>
  <si>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</si>
  <si>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</si>
  <si>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</si>
  <si>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</si>
  <si>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</si>
  <si>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</si>
  <si>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</si>
  <si>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</si>
  <si>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</si>
  <si>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</si>
  <si>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</si>
  <si>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</si>
  <si>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</si>
  <si>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</si>
  <si>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</si>
  <si>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</si>
  <si>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</si>
  <si>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</si>
  <si>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</si>
  <si>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</si>
  <si>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</si>
  <si>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</si>
  <si>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</si>
  <si>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</si>
  <si>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</si>
  <si>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</si>
  <si>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</si>
  <si>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</si>
  <si>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</si>
  <si>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</si>
  <si>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</si>
  <si>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</si>
  <si>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</si>
  <si>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</si>
  <si>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</si>
  <si>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</si>
  <si>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</si>
  <si>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</si>
  <si>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</si>
  <si>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</si>
  <si>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</si>
  <si>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</si>
  <si>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</si>
  <si>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</si>
  <si>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</si>
  <si>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</si>
  <si>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</si>
  <si>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</si>
  <si>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</si>
  <si>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</si>
  <si>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</si>
  <si>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</si>
  <si>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</si>
  <si>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</si>
  <si>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</si>
  <si>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</si>
  <si>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</si>
  <si>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</si>
  <si>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</si>
  <si>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</si>
  <si>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</si>
  <si>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</si>
  <si>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</si>
  <si>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</si>
  <si>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</si>
  <si>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</si>
  <si>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</si>
  <si>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</si>
  <si>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</si>
  <si>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</si>
  <si>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</si>
  <si>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</si>
  <si>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</si>
  <si>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</si>
  <si>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</si>
  <si>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</si>
  <si>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</si>
  <si>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</si>
  <si>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</si>
  <si>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</si>
  <si>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</si>
  <si>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</si>
  <si>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</si>
  <si>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</si>
  <si>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</si>
  <si>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</si>
  <si>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</si>
  <si>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</si>
  <si>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</si>
  <si>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</si>
  <si>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</si>
  <si>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</si>
  <si>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</si>
  <si>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</si>
  <si>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</si>
  <si>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</si>
  <si>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</si>
  <si>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</si>
  <si>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</si>
  <si>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</si>
  <si>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</si>
  <si>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</si>
  <si>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</si>
  <si>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</si>
  <si>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</si>
  <si>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</si>
  <si>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</si>
  <si>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</si>
  <si>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</si>
  <si>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</si>
  <si>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</si>
  <si>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</si>
  <si>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</si>
  <si>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</si>
  <si>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</si>
  <si>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</si>
  <si>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</si>
  <si>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</si>
  <si>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</si>
  <si>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</si>
  <si>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</si>
  <si>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</si>
  <si>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</si>
  <si>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</si>
  <si>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</si>
  <si>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</si>
  <si>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</si>
  <si>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</si>
  <si>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</si>
  <si>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</si>
  <si>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</si>
  <si>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</si>
  <si>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</si>
  <si>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</si>
  <si>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</si>
  <si>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</si>
  <si>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</si>
  <si>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</si>
  <si>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</si>
  <si>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</si>
  <si>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</si>
  <si>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</si>
  <si>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</si>
  <si>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</si>
  <si>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</si>
  <si>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</si>
  <si>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</si>
  <si>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</si>
  <si>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</si>
  <si>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</si>
  <si>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</si>
  <si>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</si>
  <si>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</si>
  <si>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</si>
  <si>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</si>
  <si>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</si>
  <si>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</si>
  <si>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</si>
  <si>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</si>
  <si>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</si>
  <si>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</si>
  <si>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</si>
  <si>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</si>
  <si>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</si>
  <si>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</si>
  <si>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</si>
  <si>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</si>
  <si>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</si>
  <si>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</si>
  <si>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</si>
  <si>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</si>
  <si>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</si>
  <si>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</si>
  <si>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</si>
  <si>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</si>
  <si>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</si>
  <si>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</si>
  <si>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</si>
  <si>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</si>
  <si>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</si>
  <si>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</si>
  <si>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</si>
  <si>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</si>
  <si>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</si>
  <si>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</si>
  <si>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</si>
  <si>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</si>
  <si>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</si>
  <si>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</si>
  <si>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</si>
  <si>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</si>
  <si>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</si>
  <si>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</si>
  <si>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</si>
  <si>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</si>
  <si>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</si>
  <si>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</si>
  <si>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</si>
  <si>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</si>
  <si>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</si>
  <si>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</si>
  <si>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</si>
  <si>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</si>
  <si>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</si>
  <si>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</si>
  <si>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</si>
  <si>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</si>
  <si>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</si>
  <si>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</si>
  <si>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</si>
  <si>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</si>
  <si>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</si>
  <si>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</si>
  <si>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</si>
  <si>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</si>
  <si>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</si>
  <si>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</si>
  <si>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</si>
  <si>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</si>
  <si>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</si>
  <si>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</si>
  <si>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</si>
  <si>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</si>
  <si>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</si>
  <si>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</si>
  <si>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</si>
  <si>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</si>
  <si>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</si>
  <si>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</si>
  <si>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</si>
  <si>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</si>
  <si>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</si>
  <si>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</si>
  <si>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</si>
  <si>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</si>
  <si>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</si>
  <si>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</si>
  <si>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</si>
  <si>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</si>
  <si>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</si>
  <si>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</si>
  <si>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</si>
  <si>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</si>
  <si>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</si>
  <si>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</si>
  <si>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</si>
  <si>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</si>
  <si>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</si>
  <si>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</si>
  <si>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</si>
  <si>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</si>
  <si>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</si>
  <si>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</si>
  <si>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</si>
  <si>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</si>
  <si>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</si>
  <si>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</si>
  <si>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</si>
  <si>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</si>
  <si>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</si>
  <si>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</si>
  <si>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</si>
  <si>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</si>
  <si>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</si>
  <si>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</si>
  <si>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</si>
  <si>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</si>
  <si>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</si>
  <si>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</si>
  <si>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</si>
  <si>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</si>
  <si>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</si>
  <si>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</si>
  <si>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</si>
  <si>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</si>
  <si>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</si>
  <si>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</si>
  <si>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</si>
  <si>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</si>
  <si>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</si>
  <si>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</si>
  <si>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</si>
  <si>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</si>
  <si>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</si>
  <si>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</si>
  <si>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</si>
  <si>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</si>
  <si>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</si>
  <si>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</si>
  <si>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</si>
  <si>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</si>
  <si>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</si>
  <si>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</si>
  <si>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</si>
  <si>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</si>
  <si>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</si>
  <si>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</si>
  <si>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</si>
  <si>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</si>
  <si>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</si>
  <si>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</si>
  <si>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</si>
  <si>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</si>
  <si>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</si>
  <si>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</si>
  <si>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</si>
  <si>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</si>
  <si>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</si>
  <si>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</si>
  <si>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</si>
  <si>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</si>
  <si>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</si>
  <si>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</si>
  <si>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</si>
  <si>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</si>
  <si>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</si>
  <si>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</si>
  <si>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</si>
  <si>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</si>
  <si>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</si>
  <si>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</si>
  <si>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</si>
  <si>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</si>
  <si>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</si>
  <si>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</si>
  <si>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</si>
  <si>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</si>
  <si>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</si>
  <si>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</si>
  <si>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</si>
  <si>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</si>
  <si>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</si>
  <si>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</si>
  <si>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</si>
  <si>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</si>
  <si>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</si>
  <si>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</si>
  <si>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</si>
  <si>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</si>
  <si>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</si>
  <si>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</si>
  <si>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</si>
  <si>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</si>
  <si>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</si>
  <si>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</si>
  <si>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</si>
  <si>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</si>
  <si>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</si>
  <si>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</si>
  <si>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</si>
  <si>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</si>
  <si>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</si>
  <si>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</si>
  <si>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</si>
  <si>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</si>
  <si>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</si>
  <si>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</si>
  <si>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</si>
  <si>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</si>
  <si>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</si>
  <si>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</si>
  <si>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</si>
  <si>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</si>
  <si>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</si>
  <si>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</si>
  <si>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</si>
  <si>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</si>
  <si>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</si>
  <si>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</si>
  <si>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</si>
  <si>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</si>
  <si>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</si>
  <si>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</si>
  <si>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</si>
  <si>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</si>
  <si>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</si>
  <si>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</si>
  <si>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</si>
  <si>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</si>
  <si>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</si>
  <si>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</si>
  <si>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</si>
  <si>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</si>
  <si>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</si>
  <si>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</si>
  <si>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</si>
  <si>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</si>
  <si>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</si>
  <si>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</si>
  <si>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</si>
  <si>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</si>
  <si>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</si>
  <si>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</si>
  <si>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</si>
  <si>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</si>
  <si>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</si>
  <si>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</si>
  <si>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</si>
  <si>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</si>
  <si>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</si>
  <si>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</si>
  <si>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</si>
  <si>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</si>
  <si>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</si>
  <si>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</si>
  <si>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</si>
  <si>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</si>
  <si>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</si>
  <si>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</si>
  <si>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</si>
  <si>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</si>
  <si>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</si>
  <si>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</si>
  <si>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</si>
  <si>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</si>
  <si>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</si>
  <si>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</si>
  <si>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</si>
  <si>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</si>
  <si>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</si>
  <si>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</si>
  <si>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</si>
  <si>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</si>
  <si>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</si>
  <si>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</si>
  <si>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</si>
  <si>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</si>
  <si>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</si>
  <si>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</si>
  <si>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</si>
  <si>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</si>
  <si>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</si>
  <si>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</si>
  <si>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</si>
  <si>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</si>
  <si>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</si>
  <si>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</si>
  <si>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</si>
  <si>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</si>
  <si>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</si>
  <si>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</si>
  <si>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</si>
  <si>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</si>
  <si>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</si>
  <si>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</si>
  <si>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</si>
  <si>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</si>
  <si>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</si>
  <si>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</si>
  <si>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</si>
  <si>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</si>
  <si>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</si>
  <si>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</si>
  <si>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</si>
  <si>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</si>
  <si>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</si>
  <si>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</si>
  <si>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</si>
  <si>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</si>
  <si>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</si>
  <si>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</si>
  <si>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</si>
  <si>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</si>
  <si>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</si>
  <si>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</si>
  <si>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</si>
  <si>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</si>
  <si>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</si>
  <si>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</si>
  <si>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</si>
  <si>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</si>
  <si>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</si>
  <si>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</si>
  <si>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</si>
  <si>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</si>
  <si>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</si>
  <si>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</si>
  <si>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</si>
  <si>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</si>
  <si>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</si>
  <si>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</si>
  <si>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</si>
  <si>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</si>
  <si>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</si>
  <si>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</si>
  <si>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</si>
  <si>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</si>
  <si>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</si>
  <si>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</si>
  <si>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</si>
  <si>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</si>
  <si>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</si>
  <si>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</si>
  <si>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</si>
  <si>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</si>
  <si>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</si>
  <si>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</si>
  <si>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</si>
  <si>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</si>
  <si>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</si>
  <si>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</si>
  <si>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</si>
  <si>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</si>
  <si>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</si>
  <si>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</si>
  <si>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</si>
  <si>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</si>
  <si>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</si>
  <si>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</si>
  <si>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</si>
  <si>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</si>
  <si>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</si>
  <si>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</si>
  <si>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</si>
  <si>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</si>
  <si>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</si>
  <si>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</si>
  <si>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</si>
  <si>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</si>
  <si>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</si>
  <si>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</si>
  <si>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</si>
  <si>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</si>
  <si>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</si>
  <si>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</si>
  <si>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</si>
  <si>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</si>
  <si>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</si>
  <si>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</si>
  <si>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</si>
  <si>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</si>
  <si>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</si>
  <si>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</si>
  <si>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</si>
  <si>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</si>
  <si>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</si>
  <si>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</si>
  <si>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</si>
  <si>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</si>
  <si>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</si>
  <si>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</si>
  <si>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</si>
  <si>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</si>
  <si>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</si>
  <si>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</si>
  <si>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</si>
  <si>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</si>
  <si>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</si>
  <si>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</si>
  <si>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</si>
  <si>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</si>
  <si>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</si>
  <si>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</si>
  <si>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</si>
  <si>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</si>
  <si>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</si>
  <si>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</si>
  <si>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</si>
  <si>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</si>
  <si>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</si>
  <si>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</si>
  <si>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</si>
  <si>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</si>
  <si>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</si>
  <si>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</si>
  <si>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</si>
  <si>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</si>
  <si>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</si>
  <si>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</si>
  <si>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</si>
  <si>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</si>
  <si>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</si>
  <si>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</si>
  <si>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</si>
  <si>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</si>
  <si>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</si>
  <si>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</si>
  <si>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</si>
  <si>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</si>
  <si>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</si>
  <si>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</si>
  <si>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</si>
  <si>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</si>
  <si>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</si>
  <si>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</si>
  <si>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</si>
  <si>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</si>
  <si>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</si>
  <si>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</si>
  <si>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</si>
  <si>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</si>
  <si>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</si>
  <si>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</si>
  <si>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</si>
  <si>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</si>
  <si>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</si>
  <si>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</si>
  <si>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</si>
  <si>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</si>
  <si>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</si>
  <si>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</si>
  <si>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</si>
  <si>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</si>
  <si>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</si>
  <si>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</si>
  <si>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</si>
  <si>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</si>
  <si>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</si>
  <si>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</si>
  <si>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</si>
  <si>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</si>
  <si>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</si>
  <si>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</si>
  <si>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</si>
  <si>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</si>
  <si>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</si>
  <si>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</si>
  <si>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</si>
  <si>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</si>
  <si>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</si>
  <si>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</si>
  <si>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</si>
  <si>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</si>
  <si>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</si>
  <si>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</si>
  <si>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</si>
  <si>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</si>
  <si>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</si>
  <si>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</si>
  <si>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</si>
  <si>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</si>
  <si>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</si>
  <si>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</si>
  <si>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</si>
  <si>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</si>
  <si>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</si>
  <si>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</si>
  <si>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</si>
  <si>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</si>
  <si>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</si>
  <si>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</si>
  <si>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</si>
  <si>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</si>
  <si>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</si>
  <si>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</si>
  <si>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</si>
  <si>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</si>
  <si>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</si>
  <si>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</si>
  <si>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</si>
  <si>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</si>
  <si>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</si>
  <si>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</si>
  <si>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</si>
  <si>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</si>
  <si>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</si>
  <si>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</si>
  <si>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</si>
  <si>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</si>
  <si>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</si>
  <si>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</si>
  <si>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</si>
  <si>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</si>
  <si>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</si>
  <si>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</si>
  <si>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</si>
  <si>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</si>
  <si>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</si>
  <si>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</si>
  <si>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</si>
  <si>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</si>
  <si>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</si>
  <si>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</si>
  <si>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</si>
  <si>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</si>
  <si>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</si>
  <si>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</si>
  <si>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</si>
  <si>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</si>
  <si>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</si>
  <si>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</si>
  <si>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</si>
  <si>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</si>
  <si>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</si>
  <si>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</si>
  <si>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</si>
  <si>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</si>
  <si>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</si>
  <si>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</si>
  <si>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</si>
  <si>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</si>
  <si>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</si>
  <si>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</si>
  <si>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</si>
  <si>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</si>
  <si>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</si>
  <si>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</si>
  <si>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</si>
  <si>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</si>
  <si>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</si>
  <si>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</si>
  <si>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</si>
  <si>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</si>
  <si>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</si>
  <si>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</si>
  <si>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</si>
  <si>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</si>
  <si>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</si>
  <si>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</si>
  <si>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</si>
  <si>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</si>
  <si>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</si>
  <si>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</si>
  <si>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</si>
  <si>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</si>
  <si>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</si>
  <si>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</si>
  <si>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</si>
  <si>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</si>
  <si>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</si>
  <si>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</si>
  <si>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</si>
  <si>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</si>
  <si>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</si>
  <si>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</si>
  <si>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</si>
  <si>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</si>
  <si>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</si>
  <si>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</si>
  <si>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</si>
  <si>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</si>
  <si>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</si>
  <si>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</si>
  <si>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</si>
  <si>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</si>
  <si>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</si>
  <si>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</si>
  <si>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</si>
  <si>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</si>
  <si>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</si>
  <si>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</si>
  <si>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</si>
  <si>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</si>
  <si>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</si>
  <si>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</si>
  <si>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</si>
  <si>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</si>
  <si>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</si>
  <si>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</si>
  <si>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</si>
  <si>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</si>
  <si>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</si>
  <si>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</si>
  <si>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</si>
  <si>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</si>
  <si>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</si>
  <si>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</si>
  <si>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</si>
  <si>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</si>
  <si>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</si>
  <si>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</si>
  <si>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</si>
  <si>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</si>
  <si>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</si>
  <si>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</si>
  <si>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</si>
  <si>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</si>
  <si>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</si>
  <si>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</si>
  <si>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</si>
  <si>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</si>
  <si>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</si>
  <si>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</si>
  <si>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</si>
  <si>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</si>
  <si>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</si>
  <si>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</si>
  <si>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</si>
  <si>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</si>
  <si>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</si>
  <si>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</si>
  <si>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</si>
  <si>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</si>
  <si>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</si>
  <si>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</si>
  <si>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</si>
  <si>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</si>
  <si>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</si>
  <si>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</si>
  <si>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</si>
  <si>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</si>
  <si>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</si>
  <si>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</si>
  <si>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</si>
  <si>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</si>
  <si>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</si>
  <si>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</si>
  <si>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</si>
  <si>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</si>
  <si>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</si>
  <si>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</si>
  <si>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</si>
  <si>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</si>
  <si>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</si>
  <si>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</si>
  <si>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</si>
  <si>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</si>
  <si>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</si>
  <si>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</si>
  <si>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</si>
  <si>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</si>
  <si>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</si>
  <si>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</si>
  <si>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</si>
  <si>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</si>
  <si>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</si>
  <si>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</si>
  <si>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</si>
  <si>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</si>
  <si>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</si>
  <si>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</si>
  <si>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</si>
  <si>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</si>
  <si>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</si>
  <si>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</si>
  <si>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</si>
  <si>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</si>
  <si>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</si>
  <si>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</si>
  <si>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</si>
  <si>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</si>
  <si>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</si>
  <si>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</si>
  <si>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</si>
  <si>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</si>
  <si>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</si>
  <si>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</si>
  <si>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</si>
  <si>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</si>
  <si>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</si>
  <si>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</si>
  <si>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</si>
  <si>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</si>
  <si>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</si>
  <si>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</si>
  <si>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</si>
  <si>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</si>
  <si>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</si>
  <si>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</si>
  <si>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</si>
  <si>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</si>
  <si>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</si>
  <si>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</si>
  <si>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</si>
  <si>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</si>
  <si>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</si>
  <si>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</si>
  <si>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</si>
  <si>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</si>
  <si>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</si>
  <si>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</si>
  <si>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</si>
  <si>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</si>
  <si>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</si>
  <si>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</si>
  <si>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</si>
  <si>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</si>
  <si>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</si>
  <si>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</si>
  <si>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</si>
  <si>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</si>
  <si>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</si>
  <si>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</si>
  <si>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</si>
  <si>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</si>
  <si>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</si>
  <si>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</si>
  <si>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</si>
  <si>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</si>
  <si>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</si>
  <si>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</si>
  <si>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</si>
  <si>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</si>
  <si>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</si>
  <si>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</si>
  <si>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</si>
  <si>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</si>
  <si>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</si>
  <si>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</si>
  <si>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</si>
  <si>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</si>
  <si>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</si>
  <si>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</si>
  <si>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</si>
  <si>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</si>
  <si>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</si>
  <si>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</si>
  <si>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</si>
  <si>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</si>
  <si>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</si>
  <si>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</si>
  <si>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</si>
  <si>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</si>
  <si>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</si>
  <si>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</si>
  <si>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</si>
  <si>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</si>
  <si>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</si>
  <si>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</si>
  <si>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</si>
  <si>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</si>
  <si>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</si>
  <si>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</si>
  <si>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</si>
  <si>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</si>
  <si>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</si>
  <si>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</si>
  <si>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</si>
  <si>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</si>
  <si>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</si>
  <si>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</si>
  <si>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</si>
  <si>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</si>
  <si>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</si>
  <si>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</si>
  <si>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</si>
  <si>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</si>
  <si>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</si>
  <si>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</si>
  <si>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</si>
  <si>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</si>
  <si>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</si>
  <si>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</si>
  <si>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</si>
  <si>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</si>
  <si>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</si>
  <si>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</si>
  <si>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</si>
  <si>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</si>
  <si>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</si>
  <si>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</si>
  <si>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</si>
  <si>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</si>
  <si>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</si>
  <si>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</si>
  <si>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</si>
  <si>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</si>
  <si>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</si>
  <si>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</si>
  <si>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</si>
  <si>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</si>
  <si>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</si>
  <si>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</si>
  <si>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</si>
  <si>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</si>
  <si>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</si>
  <si>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</si>
  <si>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</si>
  <si>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</si>
  <si>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</si>
  <si>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</si>
  <si>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</si>
  <si>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</si>
  <si>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</si>
  <si>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</si>
  <si>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</si>
  <si>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</si>
  <si>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</si>
  <si>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</si>
  <si>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</si>
  <si>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</si>
  <si>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</si>
  <si>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</si>
  <si>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</si>
  <si>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</si>
  <si>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</si>
  <si>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</si>
  <si>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</si>
  <si>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</si>
  <si>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</si>
  <si>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</si>
  <si>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</si>
  <si>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</si>
  <si>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</si>
  <si>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</si>
  <si>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</si>
  <si>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</si>
  <si>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</si>
  <si>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</si>
  <si>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</si>
  <si>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</si>
  <si>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</si>
  <si>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</si>
  <si>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</si>
  <si>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</si>
  <si>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</si>
  <si>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</si>
  <si>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</si>
  <si>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</si>
  <si>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</si>
  <si>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</si>
  <si>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</si>
  <si>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</si>
  <si>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</si>
  <si>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</si>
  <si>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</si>
  <si>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</si>
  <si>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</si>
  <si>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</si>
  <si>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</si>
  <si>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</si>
  <si>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</si>
  <si>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</si>
  <si>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</si>
  <si>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</si>
  <si>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</si>
  <si>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</si>
  <si>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</si>
  <si>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</si>
  <si>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</si>
  <si>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</si>
  <si>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</si>
  <si>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</si>
  <si>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</si>
  <si>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</si>
  <si>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</si>
  <si>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</si>
  <si>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</si>
  <si>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</si>
  <si>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</si>
  <si>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</si>
  <si>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</si>
  <si>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</si>
  <si>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</si>
  <si>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</si>
  <si>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</si>
  <si>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</si>
  <si>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</si>
  <si>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</si>
  <si>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</si>
  <si>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</si>
  <si>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</si>
  <si>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</si>
  <si>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</si>
  <si>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</si>
  <si>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</si>
  <si>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</si>
  <si>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</si>
  <si>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</si>
  <si>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</si>
  <si>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</si>
  <si>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</si>
  <si>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</si>
  <si>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</si>
  <si>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</si>
  <si>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</si>
  <si>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</si>
  <si>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</si>
  <si>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</si>
  <si>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</si>
  <si>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</si>
  <si>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</si>
  <si>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</si>
  <si>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</si>
  <si>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</si>
  <si>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</si>
  <si>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</si>
  <si>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</si>
  <si>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</si>
  <si>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</si>
  <si>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</si>
  <si>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</si>
  <si>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</si>
  <si>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</si>
  <si>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</si>
  <si>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</si>
  <si>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</si>
  <si>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</si>
  <si>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</si>
  <si>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</si>
  <si>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</si>
  <si>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</si>
  <si>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</si>
  <si>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</si>
  <si>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</si>
  <si>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</si>
  <si>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</si>
  <si>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</si>
  <si>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</si>
  <si>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</si>
  <si>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</si>
  <si>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</si>
  <si>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</si>
  <si>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</si>
  <si>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</si>
  <si>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</si>
  <si>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</si>
  <si>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</si>
  <si>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</si>
  <si>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</si>
  <si>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</si>
  <si>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</si>
  <si>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</si>
  <si>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</si>
  <si>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</si>
  <si>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</si>
  <si>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</si>
  <si>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</si>
  <si>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</si>
  <si>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</si>
  <si>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</si>
  <si>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</si>
  <si>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</si>
  <si>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</si>
  <si>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</si>
  <si>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</si>
  <si>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</si>
  <si>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</si>
  <si>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</si>
  <si>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</si>
  <si>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</si>
  <si>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</si>
  <si>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</si>
  <si>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</si>
  <si>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</si>
  <si>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</si>
  <si>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</si>
  <si>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</si>
  <si>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</si>
  <si>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</si>
  <si>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</si>
  <si>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</si>
  <si>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</si>
  <si>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</si>
  <si>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</si>
  <si>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</si>
  <si>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</si>
  <si>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</si>
  <si>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</si>
  <si>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</si>
  <si>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</si>
  <si>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</si>
  <si>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</si>
  <si>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</si>
  <si>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</si>
  <si>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</si>
  <si>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</si>
  <si>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</si>
  <si>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</si>
  <si>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</si>
  <si>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</si>
  <si>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</si>
  <si>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</si>
  <si>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</si>
  <si>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</si>
  <si>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</si>
  <si>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</si>
  <si>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</si>
  <si>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</si>
  <si>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</si>
  <si>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</si>
  <si>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</si>
  <si>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</si>
  <si>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</si>
  <si>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</si>
  <si>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</si>
  <si>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</si>
  <si>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</si>
  <si>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</si>
  <si>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</si>
  <si>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</si>
  <si>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</si>
  <si>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</si>
  <si>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</si>
  <si>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</si>
  <si>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</si>
  <si>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</si>
  <si>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</si>
  <si>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</si>
  <si>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</si>
  <si>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</si>
  <si>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</si>
  <si>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</si>
  <si>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</si>
  <si>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</si>
  <si>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</si>
  <si>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</si>
  <si>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</si>
  <si>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</si>
  <si>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</si>
  <si>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</si>
  <si>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</si>
  <si>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</si>
  <si>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</si>
  <si>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</si>
  <si>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</si>
  <si>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</si>
  <si>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</si>
  <si>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</si>
  <si>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</si>
  <si>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</si>
  <si>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</si>
  <si>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</si>
  <si>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</si>
  <si>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</si>
  <si>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</si>
  <si>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</si>
  <si>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</si>
  <si>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</si>
  <si>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</si>
  <si>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</si>
  <si>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</si>
  <si>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</si>
  <si>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</si>
  <si>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</si>
  <si>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</si>
  <si>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</si>
  <si>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</si>
  <si>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</si>
  <si>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</si>
  <si>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</si>
  <si>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</si>
  <si>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</si>
  <si>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</si>
  <si>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</si>
  <si>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</si>
  <si>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</si>
  <si>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</si>
  <si>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</si>
  <si>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</si>
  <si>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</si>
  <si>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</si>
  <si>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</si>
  <si>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</si>
  <si>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</si>
  <si>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</si>
  <si>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</si>
  <si>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</si>
  <si>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</si>
  <si>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</si>
  <si>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</si>
  <si>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</si>
  <si>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</si>
  <si>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</si>
  <si>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</si>
  <si>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</si>
  <si>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</si>
  <si>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</si>
  <si>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</si>
  <si>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</si>
  <si>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</si>
  <si>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</si>
  <si>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</si>
  <si>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</si>
  <si>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</si>
  <si>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</si>
  <si>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</si>
  <si>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</si>
  <si>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</si>
  <si>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</si>
  <si>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</si>
  <si>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</si>
  <si>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</si>
  <si>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</si>
  <si>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</si>
  <si>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</si>
  <si>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</si>
  <si>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</si>
  <si>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</si>
  <si>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</si>
  <si>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</si>
  <si>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</si>
  <si>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</si>
  <si>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</si>
  <si>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</si>
  <si>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</si>
  <si>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</si>
  <si>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</si>
  <si>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</si>
  <si>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</si>
  <si>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</si>
  <si>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</si>
  <si>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</si>
  <si>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</si>
  <si>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</si>
  <si>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</si>
  <si>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</si>
  <si>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</si>
  <si>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</si>
  <si>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</si>
  <si>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</si>
  <si>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</si>
  <si>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</si>
  <si>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</si>
  <si>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</si>
  <si>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</si>
  <si>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</si>
  <si>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</si>
  <si>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</si>
  <si>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</si>
  <si>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</si>
  <si>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</si>
  <si>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</si>
  <si>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</si>
  <si>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</si>
  <si>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</si>
  <si>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</si>
  <si>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</si>
  <si>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</si>
  <si>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</si>
  <si>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</si>
  <si>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</si>
  <si>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</si>
  <si>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</si>
  <si>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</si>
  <si>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</si>
  <si>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</si>
  <si>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</si>
  <si>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</si>
  <si>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</si>
  <si>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</si>
  <si>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</si>
  <si>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</si>
  <si>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</si>
  <si>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</si>
  <si>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</si>
  <si>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</si>
  <si>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</si>
  <si>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</si>
  <si>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</si>
  <si>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</si>
  <si>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</si>
  <si>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</si>
  <si>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</si>
  <si>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</si>
  <si>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</si>
  <si>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</si>
  <si>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</si>
  <si>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</si>
  <si>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</si>
  <si>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</si>
  <si>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</si>
  <si>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</si>
  <si>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</si>
  <si>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</si>
  <si>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</si>
  <si>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</si>
  <si>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</si>
  <si>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</si>
  <si>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</si>
  <si>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</si>
  <si>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</si>
  <si>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</si>
  <si>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</si>
  <si>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</si>
  <si>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</si>
  <si>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</si>
  <si>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</si>
  <si>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</si>
  <si>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</si>
  <si>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</si>
  <si>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</si>
  <si>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</si>
  <si>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</si>
  <si>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</si>
  <si>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</si>
  <si>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</si>
  <si>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</si>
  <si>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</si>
  <si>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</si>
  <si>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</si>
  <si>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</si>
  <si>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</si>
  <si>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</si>
  <si>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</si>
  <si>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</si>
  <si>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</si>
  <si>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</si>
  <si>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</si>
  <si>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</si>
  <si>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</si>
  <si>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</si>
  <si>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</si>
  <si>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</si>
  <si>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</si>
  <si>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</si>
  <si>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</si>
  <si>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</si>
  <si>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</si>
  <si>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</si>
  <si>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</si>
  <si>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</si>
  <si>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</si>
  <si>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</si>
  <si>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</si>
  <si>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</si>
  <si>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</si>
  <si>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</si>
  <si>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</si>
  <si>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</si>
  <si>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</si>
  <si>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</si>
  <si>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</si>
  <si>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</si>
  <si>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</si>
  <si>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</si>
  <si>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</si>
  <si>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</si>
  <si>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</si>
  <si>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</si>
  <si>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</si>
  <si>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</si>
  <si>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</si>
  <si>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</si>
  <si>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</si>
  <si>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</si>
  <si>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</si>
  <si>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</si>
  <si>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</si>
  <si>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</si>
  <si>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</si>
  <si>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</si>
  <si>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</si>
  <si>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</si>
  <si>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</si>
  <si>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</si>
  <si>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</si>
  <si>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</si>
  <si>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</si>
  <si>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</si>
  <si>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</si>
  <si>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</si>
  <si>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</si>
  <si>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</si>
  <si>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</si>
  <si>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</si>
  <si>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</si>
  <si>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</si>
  <si>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</si>
  <si>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</si>
  <si>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</si>
  <si>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</si>
  <si>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</si>
  <si>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</si>
  <si>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</si>
  <si>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</si>
  <si>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</si>
  <si>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</si>
  <si>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</si>
  <si>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</si>
  <si>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</si>
  <si>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</si>
  <si>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</si>
  <si>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</si>
  <si>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</si>
  <si>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</si>
  <si>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</si>
  <si>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</si>
  <si>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</si>
  <si>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</si>
  <si>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</si>
  <si>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</si>
  <si>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</si>
  <si>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</si>
  <si>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</si>
  <si>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</si>
  <si>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</si>
  <si>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</si>
  <si>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</si>
  <si>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</si>
  <si>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</si>
  <si>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</si>
  <si>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</si>
  <si>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</si>
  <si>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</si>
  <si>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</si>
  <si>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</si>
  <si>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</si>
  <si>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</si>
  <si>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</si>
  <si>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</si>
  <si>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</si>
  <si>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</si>
  <si>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</si>
  <si>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</si>
  <si>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</si>
  <si>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</si>
  <si>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</si>
  <si>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</si>
  <si>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</si>
  <si>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</si>
  <si>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</si>
  <si>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</si>
  <si>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</si>
  <si>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</si>
  <si>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</si>
  <si>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</si>
  <si>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</si>
  <si>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</si>
  <si>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</si>
  <si>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</si>
  <si>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</si>
  <si>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</si>
  <si>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</si>
  <si>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</si>
  <si>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</si>
  <si>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</si>
  <si>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</si>
  <si>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</si>
  <si>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</si>
  <si>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</si>
  <si>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</si>
  <si>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</si>
  <si>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</si>
  <si>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</si>
  <si>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</si>
  <si>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</si>
  <si>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</si>
  <si>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</si>
  <si>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</si>
  <si>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</si>
  <si>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</si>
  <si>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</si>
  <si>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</si>
  <si>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</si>
  <si>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</si>
  <si>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</si>
  <si>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</si>
  <si>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</si>
  <si>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</si>
  <si>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</si>
  <si>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</si>
  <si>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</si>
  <si>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</si>
  <si>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</si>
  <si>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</si>
  <si>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</si>
  <si>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</si>
  <si>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</si>
  <si>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</si>
  <si>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</si>
  <si>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</si>
  <si>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</si>
  <si>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</si>
  <si>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</si>
  <si>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</si>
  <si>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</si>
  <si>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</si>
  <si>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</si>
  <si>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</si>
  <si>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</si>
  <si>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</si>
  <si>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</si>
  <si>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</si>
  <si>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</si>
  <si>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</si>
  <si>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</si>
  <si>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</si>
  <si>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</si>
  <si>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</si>
  <si>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</si>
  <si>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</si>
  <si>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</si>
  <si>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</si>
  <si>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</si>
  <si>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</si>
  <si>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</si>
  <si>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</si>
  <si>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</si>
  <si>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</si>
  <si>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</si>
  <si>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</si>
  <si>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</si>
  <si>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</si>
  <si>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</si>
  <si>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</si>
  <si>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</si>
  <si>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</si>
  <si>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</si>
  <si>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</si>
  <si>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</si>
  <si>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</si>
  <si>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</si>
  <si>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</si>
  <si>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</si>
  <si>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</si>
  <si>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</si>
  <si>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</si>
  <si>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</si>
  <si>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</si>
  <si>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</si>
  <si>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</si>
  <si>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</si>
  <si>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</si>
  <si>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</si>
  <si>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</si>
  <si>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</si>
  <si>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</si>
  <si>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</si>
  <si>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</si>
  <si>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</si>
  <si>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</si>
  <si>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</si>
  <si>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</si>
  <si>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</si>
  <si>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</si>
  <si>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</si>
  <si>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</si>
  <si>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</si>
  <si>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</si>
  <si>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</si>
  <si>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</si>
  <si>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</si>
  <si>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</si>
  <si>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</si>
  <si>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</si>
  <si>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</si>
  <si>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</si>
  <si>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</si>
  <si>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</si>
  <si>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</si>
  <si>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</si>
  <si>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</si>
  <si>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</si>
  <si>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</si>
  <si>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</si>
  <si>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</si>
  <si>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</si>
  <si>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</si>
  <si>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</si>
  <si>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</si>
  <si>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</si>
  <si>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</si>
  <si>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</si>
  <si>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</si>
  <si>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</si>
  <si>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</si>
  <si>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</si>
  <si>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</si>
  <si>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</si>
  <si>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</si>
  <si>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</si>
  <si>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</si>
  <si>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</si>
  <si>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</si>
  <si>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</si>
  <si>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</si>
  <si>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</si>
  <si>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</si>
  <si>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</si>
  <si>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</si>
  <si>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</si>
  <si>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</si>
  <si>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</si>
  <si>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</si>
  <si>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</si>
  <si>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</si>
  <si>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</si>
  <si>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</si>
  <si>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</si>
  <si>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</si>
  <si>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</si>
  <si>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</si>
  <si>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</si>
  <si>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</si>
  <si>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</si>
  <si>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</si>
  <si>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</si>
  <si>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</si>
  <si>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</si>
  <si>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</si>
  <si>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</si>
  <si>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</si>
  <si>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</si>
  <si>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</si>
  <si>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</si>
  <si>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</si>
  <si>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</si>
  <si>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</si>
  <si>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</si>
  <si>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</si>
  <si>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</si>
  <si>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</si>
  <si>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</si>
  <si>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</si>
  <si>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</si>
  <si>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</si>
  <si>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</si>
  <si>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</si>
  <si>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</si>
  <si>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</si>
  <si>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</si>
  <si>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</si>
  <si>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</si>
  <si>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</si>
  <si>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</si>
  <si>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</si>
  <si>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</si>
  <si>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</si>
  <si>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</si>
  <si>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</si>
  <si>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</si>
  <si>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</si>
  <si>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</si>
  <si>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</si>
  <si>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</si>
  <si>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</si>
  <si>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</si>
  <si>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</si>
  <si>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</si>
  <si>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</si>
  <si>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</si>
  <si>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</si>
  <si>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</si>
  <si>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</si>
  <si>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</si>
  <si>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</si>
  <si>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</si>
  <si>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</si>
  <si>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</si>
  <si>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</si>
  <si>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</si>
  <si>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</si>
  <si>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</si>
  <si>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</si>
  <si>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</si>
  <si>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</si>
  <si>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</si>
  <si>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</si>
  <si>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</si>
  <si>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</si>
  <si>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</si>
  <si>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</si>
  <si>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</si>
  <si>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</si>
  <si>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</si>
  <si>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</si>
  <si>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</si>
  <si>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</si>
  <si>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</si>
  <si>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</si>
  <si>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</si>
  <si>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</si>
  <si>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</si>
  <si>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</si>
  <si>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</si>
  <si>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</si>
  <si>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</si>
  <si>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</si>
  <si>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</si>
  <si>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</si>
  <si>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</si>
  <si>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</si>
  <si>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</si>
  <si>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</si>
  <si>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</si>
  <si>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</si>
  <si>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</si>
  <si>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</si>
  <si>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</si>
  <si>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</si>
  <si>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</si>
  <si>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</si>
  <si>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</si>
  <si>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</si>
  <si>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</si>
  <si>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</si>
  <si>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</si>
  <si>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</si>
  <si>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</si>
  <si>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</si>
  <si>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</si>
  <si>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</si>
  <si>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</si>
  <si>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</si>
  <si>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</si>
  <si>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</si>
  <si>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</si>
  <si>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</si>
  <si>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</si>
  <si>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</si>
  <si>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</si>
  <si>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</si>
  <si>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</si>
  <si>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</si>
  <si>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</si>
  <si>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</si>
  <si>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</si>
  <si>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</si>
  <si>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</si>
  <si>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</si>
  <si>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</si>
  <si>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</si>
  <si>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</si>
  <si>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</si>
  <si>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</si>
  <si>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</si>
  <si>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</si>
  <si>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</si>
  <si>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</si>
  <si>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</si>
  <si>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</si>
  <si>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</si>
  <si>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</si>
  <si>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</si>
  <si>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</si>
  <si>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</si>
  <si>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</si>
  <si>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</si>
  <si>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</si>
  <si>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</si>
  <si>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</si>
  <si>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</si>
  <si>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</si>
  <si>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</si>
  <si>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</si>
  <si>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</si>
  <si>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</si>
  <si>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</si>
  <si>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</si>
  <si>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</si>
  <si>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</si>
  <si>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</si>
  <si>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</si>
  <si>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</si>
  <si>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</si>
  <si>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</si>
  <si>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</si>
  <si>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</si>
  <si>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</si>
  <si>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</si>
  <si>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</si>
  <si>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</si>
  <si>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</si>
  <si>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</si>
  <si>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</si>
  <si>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</si>
  <si>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</si>
  <si>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</si>
  <si>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</si>
  <si>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</si>
  <si>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</si>
  <si>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</si>
  <si>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</si>
  <si>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</si>
  <si>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</si>
  <si>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</si>
  <si>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</si>
  <si>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</si>
  <si>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</si>
  <si>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</si>
  <si>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</si>
  <si>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</si>
  <si>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</si>
  <si>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</si>
  <si>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</si>
  <si>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</si>
  <si>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</si>
  <si>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</si>
  <si>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</si>
  <si>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</si>
  <si>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</si>
  <si>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</si>
  <si>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</si>
  <si>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</si>
  <si>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</si>
  <si>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</si>
  <si>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</si>
  <si>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</si>
  <si>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</si>
  <si>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</si>
  <si>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</si>
  <si>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</si>
  <si>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</si>
  <si>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</si>
  <si>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</si>
  <si>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</si>
  <si>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</si>
  <si>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</si>
  <si>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</si>
  <si>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</si>
  <si>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</si>
  <si>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</si>
  <si>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</si>
  <si>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</si>
  <si>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</si>
  <si>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</si>
  <si>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</si>
  <si>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</si>
  <si>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</si>
  <si>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</si>
  <si>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</si>
  <si>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</si>
  <si>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</si>
  <si>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</si>
  <si>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</si>
  <si>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</si>
  <si>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</si>
  <si>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</si>
  <si>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</si>
  <si>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</si>
  <si>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</si>
  <si>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</si>
  <si>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</si>
  <si>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</si>
  <si>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</si>
  <si>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</si>
  <si>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</si>
  <si>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</si>
  <si>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</si>
  <si>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</si>
  <si>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</si>
  <si>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</si>
  <si>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</si>
  <si>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</si>
  <si>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</si>
  <si>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</si>
  <si>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</si>
  <si>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</si>
  <si>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</si>
  <si>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</si>
  <si>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</si>
  <si>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</si>
  <si>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</si>
  <si>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</si>
  <si>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</si>
  <si>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</si>
  <si>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</si>
  <si>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</si>
  <si>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</si>
  <si>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</si>
  <si>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</si>
  <si>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</si>
  <si>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</si>
  <si>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</si>
  <si>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</si>
  <si>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</si>
  <si>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</si>
  <si>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</si>
  <si>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</si>
  <si>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</si>
  <si>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</si>
  <si>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</si>
  <si>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</si>
  <si>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</si>
  <si>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</si>
  <si>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</si>
  <si>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</si>
  <si>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</si>
  <si>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</si>
  <si>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</si>
  <si>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</si>
  <si>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</si>
  <si>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</si>
  <si>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</si>
  <si>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</si>
  <si>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</si>
  <si>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</si>
  <si>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</si>
  <si>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</si>
  <si>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</si>
  <si>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</si>
  <si>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</si>
  <si>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</si>
  <si>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</si>
  <si>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</si>
  <si>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</si>
  <si>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</si>
  <si>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</si>
  <si>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</si>
  <si>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</si>
  <si>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</si>
  <si>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</si>
  <si>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</si>
  <si>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</si>
  <si>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</si>
  <si>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</si>
  <si>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</si>
  <si>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</si>
  <si>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</si>
  <si>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</si>
  <si>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</si>
  <si>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</si>
  <si>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</si>
  <si>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</si>
  <si>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</si>
  <si>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</si>
  <si>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</si>
  <si>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</si>
  <si>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</si>
  <si>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</si>
  <si>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</si>
  <si>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</si>
  <si>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</si>
  <si>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</si>
  <si>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</si>
  <si>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</si>
  <si>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</si>
  <si>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</si>
  <si>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</si>
  <si>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</si>
  <si>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</si>
  <si>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</si>
  <si>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</si>
  <si>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</si>
  <si>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</si>
  <si>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</si>
  <si>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</si>
  <si>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</si>
  <si>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</si>
  <si>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</si>
  <si>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</si>
  <si>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</si>
  <si>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</si>
  <si>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</si>
  <si>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</si>
  <si>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</si>
  <si>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</si>
  <si>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</si>
  <si>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</si>
  <si>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</si>
  <si>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</si>
  <si>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</si>
  <si>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</si>
  <si>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</si>
  <si>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</si>
  <si>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</si>
  <si>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</si>
  <si>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</si>
  <si>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</si>
  <si>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</si>
  <si>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</si>
  <si>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</si>
  <si>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</si>
  <si>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</si>
  <si>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</si>
  <si>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</si>
  <si>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</si>
  <si>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</si>
  <si>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</si>
  <si>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</si>
  <si>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</si>
  <si>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</si>
  <si>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</si>
  <si>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</si>
  <si>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</si>
  <si>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</si>
  <si>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</si>
  <si>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</si>
  <si>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</si>
  <si>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</si>
  <si>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</si>
  <si>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</si>
  <si>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</si>
  <si>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</si>
  <si>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</si>
  <si>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</si>
  <si>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</si>
  <si>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</si>
  <si>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</si>
  <si>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</si>
  <si>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</si>
  <si>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</si>
  <si>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</si>
  <si>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</si>
  <si>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</si>
  <si>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</si>
  <si>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</si>
  <si>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</si>
  <si>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</si>
  <si>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</si>
  <si>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</si>
  <si>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</si>
  <si>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</si>
  <si>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</si>
  <si>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</si>
  <si>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</si>
  <si>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</si>
  <si>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</si>
  <si>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</si>
  <si>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</si>
  <si>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</si>
  <si>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</si>
  <si>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</si>
  <si>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</si>
  <si>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</si>
  <si>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</si>
  <si>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</si>
  <si>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</si>
  <si>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</si>
  <si>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</si>
  <si>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</si>
  <si>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</si>
  <si>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</si>
  <si>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</si>
  <si>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</si>
  <si>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</si>
  <si>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</si>
  <si>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</si>
  <si>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</si>
  <si>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</si>
  <si>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</si>
  <si>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</si>
  <si>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</si>
  <si>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</si>
  <si>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</si>
  <si>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</si>
  <si>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</si>
  <si>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</si>
  <si>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</si>
  <si>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</si>
  <si>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</si>
  <si>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</si>
  <si>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</si>
  <si>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</si>
  <si>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</si>
  <si>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</si>
  <si>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</si>
  <si>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</si>
  <si>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</si>
  <si>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</si>
  <si>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</si>
  <si>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</si>
  <si>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</si>
  <si>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</si>
  <si>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</si>
  <si>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</si>
  <si>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</si>
  <si>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</si>
  <si>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</si>
  <si>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</si>
  <si>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</si>
  <si>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</si>
  <si>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</si>
  <si>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</si>
  <si>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</si>
  <si>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</si>
  <si>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</si>
  <si>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</si>
  <si>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</si>
  <si>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</si>
  <si>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</si>
  <si>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</si>
  <si>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</si>
  <si>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</si>
  <si>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</si>
  <si>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</si>
  <si>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</si>
  <si>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</si>
  <si>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</si>
  <si>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</si>
  <si>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</si>
  <si>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</si>
  <si>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</si>
  <si>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</si>
  <si>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</si>
  <si>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</si>
  <si>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</si>
  <si>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</si>
  <si>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</si>
  <si>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</si>
  <si>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</si>
  <si>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</si>
  <si>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</si>
  <si>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</si>
  <si>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</si>
  <si>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</si>
  <si>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</si>
  <si>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</si>
  <si>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</si>
  <si>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</si>
  <si>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</si>
  <si>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</si>
  <si>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</si>
  <si>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</si>
  <si>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</si>
  <si>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</si>
  <si>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</si>
  <si>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</si>
  <si>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</si>
  <si>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</si>
  <si>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</si>
  <si>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</si>
  <si>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</si>
  <si>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</si>
  <si>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</si>
  <si>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</si>
  <si>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</si>
  <si>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</si>
  <si>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</si>
  <si>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</si>
  <si>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</si>
  <si>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</si>
  <si>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</si>
  <si>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</si>
  <si>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</si>
  <si>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</si>
  <si>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</si>
  <si>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</si>
  <si>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</si>
  <si>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</si>
  <si>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</si>
  <si>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</si>
  <si>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</si>
  <si>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</si>
  <si>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</si>
  <si>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</si>
  <si>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</si>
  <si>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</si>
  <si>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</si>
  <si>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</si>
  <si>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</si>
  <si>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</si>
  <si>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</si>
  <si>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</si>
  <si>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</si>
  <si>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</si>
  <si>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</si>
  <si>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</si>
  <si>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</si>
  <si>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</si>
  <si>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</si>
  <si>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</si>
  <si>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</si>
  <si>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</si>
  <si>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</si>
  <si>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</si>
  <si>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</si>
  <si>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</si>
  <si>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</si>
  <si>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</si>
  <si>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</si>
  <si>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</si>
  <si>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</si>
  <si>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</si>
  <si>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</si>
  <si>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</si>
  <si>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</si>
  <si>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</si>
  <si>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</si>
  <si>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</si>
  <si>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</si>
  <si>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</si>
  <si>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</si>
  <si>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</si>
  <si>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</si>
  <si>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</si>
  <si>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</si>
  <si>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</si>
  <si>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</si>
  <si>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</si>
  <si>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</si>
  <si>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</si>
  <si>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</si>
  <si>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</si>
  <si>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</si>
  <si>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</si>
  <si>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</si>
  <si>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</si>
  <si>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</si>
  <si>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</si>
  <si>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</si>
  <si>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</si>
  <si>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</si>
  <si>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</si>
  <si>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</si>
  <si>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</si>
  <si>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</si>
  <si>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</si>
  <si>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</si>
  <si>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</si>
  <si>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</si>
  <si>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</si>
  <si>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</si>
  <si>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</si>
  <si>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</si>
  <si>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</si>
  <si>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</si>
  <si>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</si>
  <si>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</si>
  <si>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</si>
  <si>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</si>
  <si>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</si>
  <si>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</si>
  <si>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</si>
  <si>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</si>
  <si>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</si>
  <si>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</si>
  <si>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</si>
  <si>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</si>
  <si>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</si>
  <si>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</si>
  <si>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</si>
  <si>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</si>
  <si>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</si>
  <si>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</si>
  <si>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</si>
  <si>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</si>
  <si>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</si>
  <si>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</si>
  <si>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</si>
  <si>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</si>
  <si>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</si>
  <si>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</si>
  <si>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</si>
  <si>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</si>
  <si>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</si>
  <si>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</si>
  <si>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</si>
  <si>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</si>
  <si>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</si>
  <si>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</si>
  <si>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</si>
  <si>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</si>
  <si>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</si>
  <si>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</si>
  <si>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</si>
  <si>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</si>
  <si>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</si>
  <si>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</si>
  <si>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</si>
  <si>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</si>
  <si>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</si>
  <si>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</si>
  <si>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</si>
  <si>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</si>
  <si>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</si>
  <si>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</si>
  <si>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</si>
  <si>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</si>
  <si>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</si>
  <si>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</si>
  <si>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</si>
  <si>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</si>
  <si>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</si>
  <si>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</si>
  <si>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</si>
  <si>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</si>
  <si>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</si>
  <si>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</si>
  <si>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</si>
  <si>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</si>
  <si>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</si>
  <si>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</si>
  <si>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</si>
  <si>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</si>
  <si>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</si>
  <si>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</si>
  <si>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</si>
  <si>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</si>
  <si>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</si>
  <si>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</si>
  <si>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</si>
  <si>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</si>
  <si>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</si>
  <si>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</si>
  <si>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</si>
  <si>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</si>
  <si>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</si>
  <si>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</si>
  <si>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</si>
  <si>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</si>
  <si>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</si>
  <si>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</si>
  <si>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</si>
  <si>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</si>
  <si>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</si>
  <si>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</si>
  <si>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</si>
  <si>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</si>
  <si>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</si>
  <si>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</si>
  <si>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</si>
  <si>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</si>
  <si>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</si>
  <si>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</si>
  <si>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</si>
  <si>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</si>
  <si>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</si>
  <si>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</si>
  <si>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</si>
  <si>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</si>
  <si>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</si>
  <si>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</si>
  <si>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</si>
  <si>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</si>
  <si>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</si>
  <si>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</si>
  <si>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</si>
  <si>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</si>
  <si>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</si>
  <si>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</si>
  <si>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</si>
  <si>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</si>
  <si>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</si>
  <si>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</si>
  <si>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</si>
  <si>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</si>
  <si>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</si>
  <si>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</si>
  <si>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</si>
  <si>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</si>
  <si>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</si>
  <si>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</si>
  <si>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</si>
  <si>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</si>
  <si>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</si>
  <si>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</si>
  <si>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</si>
  <si>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</si>
  <si>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</si>
  <si>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</si>
  <si>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</si>
  <si>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</si>
  <si>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</si>
  <si>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</si>
  <si>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</si>
  <si>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</si>
  <si>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</si>
  <si>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</si>
  <si>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</si>
  <si>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</si>
  <si>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</si>
  <si>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</si>
  <si>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</si>
  <si>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</si>
  <si>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</si>
  <si>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</si>
  <si>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</si>
  <si>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</si>
  <si>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</si>
  <si>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</si>
  <si>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</si>
  <si>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</si>
  <si>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</si>
  <si>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</si>
  <si>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</si>
  <si>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</si>
  <si>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</si>
  <si>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</si>
  <si>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</si>
  <si>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</si>
  <si>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</si>
  <si>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</si>
  <si>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</si>
  <si>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</si>
  <si>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</si>
  <si>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</si>
  <si>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</si>
  <si>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</si>
  <si>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</si>
  <si>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</si>
  <si>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</si>
  <si>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</si>
  <si>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</si>
  <si>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</si>
  <si>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</si>
  <si>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</si>
  <si>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</si>
  <si>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</si>
  <si>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</si>
  <si>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</si>
  <si>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</si>
  <si>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</si>
  <si>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</si>
  <si>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</si>
  <si>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</si>
  <si>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</si>
  <si>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</si>
  <si>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</si>
  <si>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</si>
  <si>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</si>
  <si>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</si>
  <si>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</si>
  <si>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</si>
  <si>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</si>
  <si>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</si>
  <si>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</si>
  <si>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</si>
  <si>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</si>
  <si>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</si>
  <si>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</si>
  <si>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</si>
  <si>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</si>
  <si>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</si>
  <si>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</si>
  <si>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</si>
  <si>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</si>
  <si>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</si>
  <si>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</si>
  <si>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</si>
  <si>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</si>
  <si>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</si>
  <si>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</si>
  <si>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</si>
  <si>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</si>
  <si>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</si>
  <si>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</si>
  <si>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</si>
  <si>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</si>
  <si>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</si>
  <si>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</si>
  <si>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</si>
  <si>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</si>
  <si>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</si>
  <si>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</si>
  <si>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</si>
  <si>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</si>
  <si>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</si>
  <si>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</si>
  <si>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</si>
  <si>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</si>
  <si>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</si>
  <si>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</si>
  <si>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</si>
  <si>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</si>
  <si>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</si>
  <si>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</si>
  <si>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</si>
  <si>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</si>
  <si>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</si>
  <si>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</si>
  <si>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</si>
  <si>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</si>
  <si>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</si>
  <si>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</si>
  <si>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</si>
  <si>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</si>
  <si>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</si>
  <si>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</si>
  <si>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</si>
  <si>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</si>
  <si>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</si>
  <si>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</si>
  <si>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</si>
  <si>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</si>
  <si>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</si>
  <si>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</si>
  <si>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</si>
  <si>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</si>
  <si>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</si>
  <si>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</si>
  <si>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</si>
  <si>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</si>
  <si>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</si>
  <si>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</si>
  <si>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</si>
  <si>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</si>
  <si>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</si>
  <si>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</si>
  <si>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</si>
  <si>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</si>
  <si>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</si>
  <si>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</si>
  <si>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</si>
  <si>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</si>
  <si>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</si>
  <si>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</si>
  <si>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</si>
  <si>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</si>
  <si>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</si>
  <si>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</si>
  <si>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</si>
  <si>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</si>
  <si>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</si>
  <si>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</si>
  <si>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</si>
  <si>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</si>
  <si>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</si>
  <si>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</si>
  <si>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</si>
  <si>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</si>
  <si>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</si>
  <si>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</si>
  <si>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</si>
  <si>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</si>
  <si>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</si>
  <si>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</si>
  <si>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</si>
  <si>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</si>
  <si>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</si>
  <si>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</si>
  <si>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</si>
  <si>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</si>
  <si>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</si>
  <si>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</si>
  <si>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</si>
  <si>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</si>
  <si>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</si>
  <si>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</si>
  <si>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</si>
  <si>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</si>
  <si>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</si>
  <si>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</si>
  <si>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</si>
  <si>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</si>
  <si>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</si>
  <si>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</si>
  <si>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</si>
  <si>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</si>
  <si>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</si>
  <si>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</si>
  <si>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</si>
  <si>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</si>
  <si>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</si>
  <si>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</si>
  <si>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</si>
  <si>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</si>
  <si>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</si>
  <si>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</si>
  <si>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</si>
  <si>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</si>
  <si>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</si>
  <si>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</si>
  <si>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</si>
  <si>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</si>
  <si>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</si>
  <si>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</si>
  <si>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</si>
  <si>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</si>
  <si>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</si>
  <si>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</si>
  <si>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</si>
  <si>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</si>
  <si>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</si>
  <si>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</si>
  <si>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</si>
  <si>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</si>
  <si>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</si>
  <si>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</si>
  <si>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</si>
  <si>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</si>
  <si>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</si>
  <si>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</si>
  <si>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</si>
  <si>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</si>
  <si>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</si>
  <si>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</si>
  <si>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</si>
  <si>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</si>
  <si>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</si>
  <si>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</si>
  <si>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</si>
  <si>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</si>
  <si>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</si>
  <si>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</si>
  <si>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</si>
  <si>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</si>
  <si>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</si>
  <si>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</si>
  <si>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</si>
  <si>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</si>
  <si>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</si>
  <si>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</si>
  <si>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</si>
  <si>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</si>
  <si>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</si>
  <si>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</si>
  <si>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</si>
  <si>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</si>
  <si>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</si>
  <si>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</si>
  <si>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</si>
  <si>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</si>
  <si>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</si>
  <si>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</si>
  <si>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</si>
  <si>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</si>
  <si>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</si>
  <si>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</si>
  <si>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</si>
  <si>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</si>
  <si>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</si>
  <si>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</si>
  <si>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</si>
  <si>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</si>
  <si>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</si>
  <si>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</si>
  <si>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</si>
  <si>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</si>
  <si>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</si>
  <si>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</si>
  <si>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</si>
  <si>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</si>
  <si>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</si>
  <si>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</si>
  <si>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</si>
  <si>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</si>
  <si>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</si>
  <si>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</si>
  <si>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</si>
  <si>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</si>
  <si>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</si>
  <si>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</si>
  <si>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</si>
  <si>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</si>
  <si>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</si>
  <si>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</si>
  <si>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</si>
  <si>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</si>
  <si>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</si>
  <si>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</si>
  <si>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</si>
  <si>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</si>
  <si>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</si>
  <si>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</si>
  <si>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</si>
  <si>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</si>
  <si>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</si>
  <si>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</si>
  <si>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</si>
  <si>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</si>
  <si>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</si>
  <si>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</si>
  <si>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</si>
  <si>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</si>
  <si>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</si>
  <si>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</si>
  <si>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</si>
  <si>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</si>
  <si>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</si>
  <si>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</si>
  <si>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</si>
  <si>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</si>
  <si>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</si>
  <si>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</si>
  <si>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</si>
  <si>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</si>
  <si>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</si>
  <si>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</si>
  <si>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</si>
  <si>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</si>
  <si>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</si>
  <si>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</si>
  <si>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</si>
  <si>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</si>
  <si>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</si>
  <si>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</si>
  <si>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</si>
  <si>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</si>
  <si>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</si>
  <si>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</si>
  <si>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</si>
  <si>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</si>
  <si>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</si>
  <si>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</si>
  <si>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</si>
  <si>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</si>
  <si>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</si>
  <si>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</si>
  <si>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</si>
  <si>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</si>
  <si>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</si>
  <si>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</si>
  <si>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</si>
  <si>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</si>
  <si>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</si>
  <si>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</si>
  <si>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</si>
  <si>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</si>
  <si>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</si>
  <si>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</si>
  <si>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</si>
  <si>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</si>
  <si>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</si>
  <si>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</si>
  <si>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</si>
  <si>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</si>
  <si>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</si>
  <si>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</si>
  <si>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</si>
  <si>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</si>
  <si>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</si>
  <si>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</si>
  <si>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</si>
  <si>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</si>
  <si>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</si>
  <si>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</si>
  <si>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</si>
  <si>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</si>
  <si>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</si>
  <si>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</si>
  <si>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</si>
  <si>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</si>
  <si>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</si>
  <si>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</si>
  <si>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</si>
  <si>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</si>
  <si>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</si>
  <si>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</si>
  <si>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</si>
  <si>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</si>
  <si>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</si>
  <si>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</si>
  <si>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</si>
  <si>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</si>
  <si>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</si>
  <si>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</si>
  <si>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</si>
  <si>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</si>
  <si>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</si>
  <si>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</si>
  <si>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</si>
  <si>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</si>
  <si>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</si>
  <si>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</si>
  <si>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</si>
  <si>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</si>
  <si>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</si>
  <si>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</si>
  <si>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</si>
  <si>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</si>
  <si>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</si>
  <si>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</si>
  <si>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</si>
  <si>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</si>
  <si>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</si>
  <si>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</si>
  <si>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</si>
  <si>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</si>
  <si>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</si>
  <si>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</si>
  <si>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</si>
  <si>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</si>
  <si>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</si>
  <si>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</si>
  <si>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</si>
  <si>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</si>
  <si>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</si>
  <si>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</si>
  <si>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</si>
  <si>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</si>
  <si>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</si>
  <si>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</si>
  <si>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</si>
  <si>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</si>
  <si>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</si>
  <si>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</si>
  <si>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</si>
  <si>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</si>
  <si>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</si>
  <si>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</si>
  <si>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</si>
  <si>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</si>
  <si>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</si>
  <si>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</si>
  <si>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</si>
  <si>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</si>
  <si>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</si>
  <si>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</si>
  <si>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</si>
  <si>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</si>
  <si>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</si>
  <si>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</si>
  <si>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</si>
  <si>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</si>
  <si>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</si>
  <si>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</si>
  <si>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</si>
  <si>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</si>
  <si>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</si>
  <si>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</si>
  <si>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</si>
  <si>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</si>
  <si>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</si>
  <si>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</si>
  <si>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</si>
  <si>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</si>
  <si>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</si>
  <si>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</si>
  <si>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</si>
  <si>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</si>
  <si>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</si>
  <si>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</si>
  <si>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</si>
  <si>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</si>
  <si>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</si>
  <si>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</si>
  <si>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</si>
  <si>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</si>
  <si>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</si>
  <si>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</si>
  <si>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</si>
  <si>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</si>
  <si>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</si>
  <si>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</si>
  <si>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</si>
  <si>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</si>
  <si>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</si>
  <si>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</si>
  <si>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</si>
  <si>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</si>
  <si>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</si>
  <si>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</si>
  <si>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</si>
  <si>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</si>
  <si>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</si>
  <si>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</si>
  <si>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</si>
  <si>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</si>
  <si>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</si>
  <si>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</si>
  <si>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</si>
  <si>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</si>
  <si>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</si>
  <si>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</si>
  <si>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</si>
  <si>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</si>
  <si>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</si>
  <si>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</si>
  <si>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</si>
  <si>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</si>
  <si>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</si>
  <si>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</si>
  <si>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</si>
  <si>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</si>
  <si>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</si>
  <si>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</si>
  <si>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</si>
  <si>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</si>
  <si>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</si>
  <si>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</si>
  <si>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</si>
  <si>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</si>
  <si>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</si>
  <si>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</si>
  <si>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</si>
  <si>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</si>
  <si>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</si>
  <si>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</si>
  <si>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</si>
  <si>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</si>
  <si>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</si>
  <si>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</si>
  <si>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</si>
  <si>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</si>
  <si>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</si>
  <si>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</si>
  <si>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</si>
  <si>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</si>
  <si>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</si>
  <si>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</si>
  <si>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</si>
  <si>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</si>
  <si>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</si>
  <si>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</si>
  <si>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</si>
  <si>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</si>
  <si>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</si>
  <si>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</si>
  <si>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</si>
  <si>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</si>
  <si>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</si>
  <si>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</si>
  <si>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</si>
  <si>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</si>
  <si>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</si>
  <si>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</si>
  <si>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</si>
  <si>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</si>
  <si>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</si>
  <si>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</si>
  <si>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</si>
  <si>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</si>
  <si>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</si>
  <si>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</si>
  <si>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</si>
  <si>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</si>
  <si>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</si>
  <si>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</si>
  <si>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</si>
  <si>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</si>
  <si>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</si>
  <si>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</si>
  <si>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</si>
  <si>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</si>
  <si>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</si>
  <si>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</si>
  <si>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</si>
  <si>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</si>
  <si>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</si>
  <si>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</si>
  <si>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</si>
  <si>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</si>
  <si>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</si>
  <si>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</si>
  <si>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</si>
  <si>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</si>
  <si>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</si>
  <si>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</si>
  <si>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</si>
  <si>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</si>
  <si>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</si>
  <si>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</si>
  <si>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</si>
  <si>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</si>
  <si>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</si>
  <si>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</si>
  <si>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</si>
  <si>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</si>
  <si>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</si>
  <si>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</si>
  <si>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</si>
  <si>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</si>
  <si>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</si>
  <si>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</si>
  <si>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</si>
  <si>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</si>
  <si>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</si>
  <si>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</si>
  <si>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</si>
  <si>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</si>
  <si>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</si>
  <si>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</si>
  <si>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</si>
  <si>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</si>
  <si>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</si>
  <si>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</si>
  <si>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</si>
  <si>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</si>
  <si>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</si>
  <si>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</si>
  <si>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</si>
  <si>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</si>
  <si>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</si>
  <si>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</si>
  <si>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</si>
  <si>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</si>
  <si>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</si>
  <si>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</si>
  <si>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</si>
  <si>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</si>
  <si>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</si>
  <si>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</si>
  <si>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</si>
  <si>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</si>
  <si>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</si>
  <si>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</si>
  <si>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</si>
  <si>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</si>
  <si>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</si>
  <si>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</si>
  <si>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</si>
  <si>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</si>
  <si>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</si>
  <si>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</si>
  <si>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</si>
  <si>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</si>
  <si>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</si>
  <si>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</si>
  <si>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</si>
  <si>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</si>
  <si>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</si>
  <si>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</si>
  <si>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</si>
  <si>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</si>
  <si>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</si>
  <si>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</si>
  <si>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</si>
  <si>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</si>
  <si>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</si>
  <si>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</si>
  <si>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</si>
  <si>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</si>
  <si>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</si>
  <si>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</si>
  <si>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</si>
  <si>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</si>
  <si>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</si>
  <si>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</si>
  <si>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</si>
  <si>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</si>
  <si>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</si>
  <si>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</si>
  <si>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</si>
  <si>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</si>
  <si>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</si>
  <si>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</si>
  <si>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</si>
  <si>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</si>
  <si>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</si>
  <si>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</si>
  <si>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</si>
  <si>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</si>
  <si>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</si>
  <si>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</si>
  <si>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</si>
  <si>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</si>
  <si>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</si>
  <si>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</si>
  <si>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</si>
  <si>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</si>
  <si>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</si>
  <si>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</si>
  <si>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</si>
  <si>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</si>
  <si>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</si>
  <si>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</si>
  <si>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</si>
  <si>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</si>
  <si>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</si>
  <si>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</si>
  <si>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</si>
  <si>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</si>
  <si>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</si>
  <si>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</si>
  <si>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</si>
  <si>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</si>
  <si>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</si>
  <si>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</si>
  <si>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</si>
  <si>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</si>
  <si>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</si>
  <si>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</si>
  <si>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</si>
  <si>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</si>
  <si>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</si>
  <si>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</si>
  <si>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</si>
  <si>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</si>
  <si>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</si>
  <si>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</si>
  <si>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</si>
  <si>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</si>
  <si>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</si>
  <si>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</si>
  <si>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</si>
  <si>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</si>
  <si>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</si>
  <si>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</si>
  <si>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</si>
  <si>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</si>
  <si>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</si>
  <si>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</si>
  <si>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</si>
  <si>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</si>
  <si>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</si>
  <si>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</si>
  <si>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</si>
  <si>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</si>
  <si>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</si>
  <si>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</si>
  <si>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</si>
  <si>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</si>
  <si>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</si>
  <si>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</si>
  <si>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</si>
  <si>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</si>
  <si>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</si>
  <si>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</si>
  <si>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</si>
  <si>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</si>
  <si>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</si>
  <si>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</si>
  <si>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</si>
  <si>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</si>
  <si>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</si>
  <si>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</si>
  <si>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</si>
  <si>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</si>
  <si>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</si>
  <si>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</si>
  <si>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</si>
  <si>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</si>
  <si>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</si>
  <si>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</si>
  <si>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</si>
  <si>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</si>
  <si>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</si>
  <si>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</si>
  <si>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</si>
  <si>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</si>
  <si>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</si>
  <si>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</si>
  <si>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</si>
  <si>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</si>
  <si>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</si>
  <si>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</si>
  <si>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</si>
  <si>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</si>
  <si>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</si>
  <si>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</si>
  <si>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</si>
  <si>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</si>
  <si>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</si>
  <si>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</si>
  <si>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</si>
  <si>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</si>
  <si>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</si>
  <si>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</si>
  <si>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</si>
  <si>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</si>
  <si>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</si>
  <si>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</si>
  <si>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</si>
  <si>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</si>
  <si>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</si>
  <si>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</si>
  <si>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</si>
  <si>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</si>
  <si>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</si>
  <si>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</si>
  <si>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</si>
  <si>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</si>
  <si>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</si>
  <si>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</si>
  <si>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</si>
  <si>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</si>
  <si>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</si>
  <si>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</si>
  <si>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</si>
  <si>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</si>
  <si>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</si>
  <si>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</si>
  <si>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</si>
  <si>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</si>
  <si>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</si>
  <si>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</si>
  <si>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</si>
  <si>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</si>
  <si>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</si>
  <si>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</si>
  <si>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</si>
  <si>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</si>
  <si>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</si>
  <si>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</si>
  <si>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</si>
  <si>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</si>
  <si>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</si>
  <si>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</si>
  <si>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</si>
  <si>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</si>
  <si>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</si>
  <si>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</si>
  <si>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</si>
  <si>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</si>
  <si>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</si>
  <si>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</si>
  <si>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</si>
  <si>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</si>
  <si>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</si>
  <si>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</si>
  <si>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</si>
  <si>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</si>
  <si>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</si>
  <si>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</si>
  <si>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</si>
  <si>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</si>
  <si>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</si>
  <si>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</si>
  <si>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</si>
  <si>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</si>
  <si>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</si>
  <si>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</si>
  <si>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</si>
  <si>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</si>
  <si>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</si>
  <si>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</si>
  <si>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</si>
  <si>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</si>
  <si>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</si>
  <si>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</si>
  <si>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</si>
  <si>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</si>
  <si>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</si>
  <si>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</si>
  <si>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</si>
  <si>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</si>
  <si>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</si>
  <si>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</si>
  <si>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</si>
  <si>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</si>
  <si>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</si>
  <si>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</si>
  <si>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</si>
  <si>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</si>
  <si>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</si>
  <si>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</si>
  <si>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</si>
  <si>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</si>
  <si>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</si>
  <si>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</si>
  <si>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</si>
  <si>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</si>
  <si>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</si>
  <si>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</si>
  <si>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</si>
  <si>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</si>
  <si>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</si>
  <si>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</si>
  <si>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</si>
  <si>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</si>
  <si>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</si>
  <si>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</si>
  <si>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</si>
  <si>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</si>
  <si>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</si>
  <si>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</si>
  <si>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</si>
  <si>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</si>
  <si>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</si>
  <si>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</si>
  <si>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</si>
  <si>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</si>
  <si>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</si>
  <si>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</si>
  <si>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</si>
  <si>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</si>
  <si>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</si>
  <si>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</si>
  <si>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</si>
  <si>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</si>
  <si>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</si>
  <si>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</si>
  <si>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</si>
  <si>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</si>
  <si>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</si>
  <si>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</si>
  <si>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</si>
  <si>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</si>
  <si>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</si>
  <si>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</si>
  <si>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</si>
  <si>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</si>
  <si>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</si>
  <si>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</si>
  <si>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</si>
  <si>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</si>
  <si>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</si>
  <si>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</si>
  <si>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</si>
  <si>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</si>
  <si>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</si>
  <si>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</si>
  <si>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</si>
  <si>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</si>
  <si>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</si>
  <si>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</si>
  <si>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</si>
  <si>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</si>
  <si>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</si>
  <si>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</si>
  <si>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</si>
  <si>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</si>
  <si>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</si>
  <si>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</si>
  <si>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</si>
  <si>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</si>
  <si>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</si>
  <si>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</si>
  <si>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</si>
  <si>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</si>
  <si>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</si>
  <si>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</si>
  <si>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</si>
  <si>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</si>
  <si>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</si>
  <si>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</si>
  <si>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</si>
  <si>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</si>
  <si>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</si>
  <si>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</si>
  <si>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</si>
  <si>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</si>
  <si>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</si>
  <si>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</si>
  <si>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</si>
  <si>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</si>
  <si>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</si>
  <si>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</si>
  <si>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</si>
  <si>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</si>
  <si>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</si>
  <si>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</si>
  <si>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</si>
  <si>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</si>
  <si>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</si>
  <si>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</si>
  <si>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</si>
  <si>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</si>
  <si>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</si>
  <si>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</si>
  <si>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</si>
  <si>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</si>
  <si>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</si>
  <si>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</si>
  <si>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</si>
  <si>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</si>
  <si>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</si>
  <si>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</si>
  <si>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</si>
  <si>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</si>
  <si>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</si>
  <si>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</si>
  <si>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</si>
  <si>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</si>
  <si>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</si>
  <si>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</si>
  <si>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</si>
  <si>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</si>
  <si>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</si>
  <si>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</si>
  <si>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</si>
  <si>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</si>
  <si>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</si>
  <si>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</si>
  <si>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</si>
  <si>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</si>
  <si>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</si>
  <si>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</si>
  <si>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</si>
  <si>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</si>
  <si>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</si>
  <si>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</si>
  <si>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</si>
  <si>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</si>
  <si>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</si>
  <si>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</si>
  <si>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</si>
  <si>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</si>
  <si>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</si>
  <si>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</si>
  <si>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</si>
  <si>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</si>
  <si>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</si>
  <si>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</si>
  <si>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</si>
  <si>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</si>
  <si>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</si>
  <si>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</si>
  <si>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</si>
  <si>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</si>
  <si>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</si>
  <si>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</si>
  <si>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</si>
  <si>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</si>
  <si>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</si>
  <si>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</si>
  <si>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</si>
  <si>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</si>
  <si>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</si>
  <si>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</si>
  <si>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</si>
  <si>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</si>
  <si>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</si>
  <si>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</si>
  <si>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</si>
  <si>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</si>
  <si>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</si>
  <si>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</si>
  <si>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</si>
  <si>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</si>
  <si>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</si>
  <si>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</si>
  <si>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</si>
  <si>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</si>
  <si>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</si>
  <si>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</si>
  <si>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</si>
  <si>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</si>
  <si>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</si>
  <si>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</si>
  <si>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</si>
  <si>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</si>
  <si>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</si>
  <si>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</si>
  <si>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</si>
  <si>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</si>
  <si>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</si>
  <si>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</si>
  <si>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</si>
  <si>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</si>
  <si>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</si>
  <si>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</si>
  <si>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</si>
  <si>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</si>
  <si>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</si>
  <si>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</si>
  <si>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</si>
  <si>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</si>
  <si>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</si>
  <si>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</si>
  <si>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</si>
  <si>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</si>
  <si>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</si>
  <si>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</si>
  <si>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</si>
  <si>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</si>
  <si>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</si>
  <si>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</si>
  <si>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</si>
  <si>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</si>
  <si>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</si>
  <si>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</si>
  <si>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</si>
  <si>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</si>
  <si>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</si>
  <si>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</si>
  <si>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</si>
  <si>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</si>
  <si>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</si>
  <si>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</si>
  <si>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</si>
  <si>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</si>
  <si>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</si>
  <si>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</si>
  <si>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</si>
  <si>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</si>
  <si>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</si>
  <si>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</si>
  <si>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</si>
  <si>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</si>
  <si>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</si>
  <si>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</si>
  <si>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</si>
  <si>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</si>
  <si>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</si>
  <si>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</si>
  <si>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</si>
  <si>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</si>
  <si>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</si>
  <si>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</si>
  <si>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</si>
  <si>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</si>
  <si>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</si>
  <si>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</si>
  <si>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</si>
  <si>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</si>
  <si>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</si>
  <si>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</si>
  <si>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</si>
  <si>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</si>
  <si>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</si>
  <si>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</si>
  <si>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</si>
  <si>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</si>
  <si>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</si>
  <si>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</si>
  <si>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</si>
  <si>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</si>
  <si>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</si>
  <si>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</si>
  <si>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</si>
  <si>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</si>
  <si>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</si>
  <si>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</si>
  <si>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</si>
  <si>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</si>
  <si>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</si>
  <si>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</si>
  <si>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</si>
  <si>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</si>
  <si>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</si>
  <si>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</si>
  <si>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</si>
  <si>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</si>
  <si>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</si>
  <si>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</si>
  <si>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</si>
  <si>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</si>
  <si>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</si>
  <si>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</si>
  <si>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</si>
  <si>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</si>
  <si>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</si>
  <si>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</si>
  <si>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</si>
  <si>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</si>
  <si>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</si>
  <si>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</si>
  <si>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</si>
  <si>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</si>
  <si>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</si>
  <si>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</si>
  <si>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</si>
  <si>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</si>
  <si>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</si>
  <si>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</si>
  <si>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</si>
  <si>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</si>
  <si>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</si>
  <si>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</si>
  <si>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</si>
  <si>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</si>
  <si>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</si>
  <si>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</si>
  <si>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</si>
  <si>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</si>
  <si>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</si>
  <si>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</si>
  <si>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</si>
  <si>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</si>
  <si>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</si>
  <si>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</si>
  <si>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</si>
  <si>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</si>
  <si>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</si>
  <si>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</si>
  <si>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</si>
  <si>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</si>
  <si>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</si>
  <si>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</si>
  <si>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</si>
  <si>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</si>
  <si>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</si>
  <si>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</si>
  <si>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</si>
  <si>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</si>
  <si>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</si>
  <si>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</si>
  <si>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</si>
  <si>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</si>
  <si>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</si>
  <si>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</si>
  <si>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</si>
  <si>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</si>
  <si>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</si>
  <si>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</si>
  <si>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</si>
  <si>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</si>
  <si>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</si>
  <si>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</si>
  <si>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</si>
  <si>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</si>
  <si>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</si>
  <si>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</si>
  <si>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</si>
  <si>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</si>
  <si>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</si>
  <si>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</si>
  <si>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</si>
  <si>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</si>
  <si>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</si>
  <si>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</si>
  <si>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</si>
  <si>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</si>
  <si>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</si>
  <si>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</si>
  <si>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</si>
  <si>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</si>
  <si>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</si>
  <si>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</si>
  <si>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</si>
  <si>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</si>
  <si>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</si>
  <si>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</si>
  <si>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</si>
  <si>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</si>
  <si>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</si>
  <si>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</si>
  <si>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</si>
  <si>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</si>
  <si>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</si>
  <si>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</si>
  <si>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</si>
  <si>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</si>
  <si>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</si>
  <si>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</si>
  <si>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</si>
  <si>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</si>
  <si>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</si>
  <si>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</si>
  <si>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</si>
  <si>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</si>
  <si>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</si>
  <si>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</si>
  <si>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</si>
  <si>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</si>
  <si>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</si>
  <si>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</si>
  <si>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</si>
  <si>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</si>
  <si>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</si>
  <si>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</si>
  <si>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</si>
  <si>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</si>
  <si>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</si>
  <si>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</si>
  <si>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</si>
  <si>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</si>
  <si>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</si>
  <si>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</si>
  <si>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</si>
  <si>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</si>
  <si>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</si>
  <si>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</si>
  <si>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</si>
  <si>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</si>
  <si>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</si>
  <si>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</si>
  <si>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</si>
  <si>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</si>
  <si>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</si>
  <si>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</si>
  <si>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</si>
  <si>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</si>
  <si>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</si>
  <si>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</si>
  <si>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</si>
  <si>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</si>
  <si>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</si>
  <si>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</si>
  <si>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</si>
  <si>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</si>
  <si>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</si>
  <si>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</si>
  <si>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</si>
  <si>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</si>
  <si>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</si>
  <si>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</si>
  <si>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</si>
  <si>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</si>
  <si>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</si>
  <si>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</si>
  <si>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</si>
  <si>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</si>
  <si>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</si>
  <si>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</si>
  <si>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</si>
  <si>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</si>
  <si>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</si>
  <si>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</si>
  <si>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</si>
  <si>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</si>
  <si>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</si>
  <si>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</si>
  <si>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</si>
  <si>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</si>
  <si>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</si>
  <si>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</si>
  <si>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</si>
  <si>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</si>
  <si>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</si>
  <si>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</si>
  <si>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</si>
  <si>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</si>
  <si>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</si>
  <si>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</si>
  <si>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</si>
  <si>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</si>
  <si>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</si>
  <si>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</si>
  <si>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</si>
  <si>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</si>
  <si>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</si>
  <si>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</si>
  <si>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</si>
  <si>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</si>
  <si>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</si>
  <si>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</si>
  <si>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</si>
  <si>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</si>
  <si>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</si>
  <si>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</si>
  <si>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</si>
  <si>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</si>
  <si>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</si>
  <si>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</si>
  <si>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</si>
  <si>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</si>
  <si>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</si>
  <si>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</si>
  <si>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</si>
  <si>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</si>
  <si>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</si>
  <si>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</si>
  <si>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</si>
  <si>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</si>
  <si>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</si>
  <si>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</si>
  <si>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</si>
  <si>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</si>
  <si>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</si>
  <si>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</si>
  <si>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</si>
  <si>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</si>
  <si>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</si>
  <si>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</si>
  <si>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</si>
  <si>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</si>
  <si>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</si>
  <si>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</si>
  <si>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</si>
  <si>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</si>
  <si>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</si>
  <si>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</si>
  <si>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</si>
  <si>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</si>
  <si>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</si>
  <si>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</si>
  <si>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</si>
  <si>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</si>
  <si>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</si>
  <si>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</si>
  <si>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</si>
  <si>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</si>
  <si>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</si>
  <si>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</si>
  <si>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</si>
  <si>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</si>
  <si>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</si>
  <si>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</si>
  <si>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</si>
  <si>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</si>
  <si>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</si>
  <si>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</si>
  <si>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</si>
  <si>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</si>
  <si>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</si>
  <si>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</si>
  <si>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</si>
  <si>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</si>
  <si>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</si>
  <si>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</si>
  <si>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</si>
  <si>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</si>
  <si>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</si>
  <si>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</si>
  <si>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</si>
  <si>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</si>
  <si>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</si>
  <si>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</si>
  <si>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</si>
  <si>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</si>
  <si>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</si>
  <si>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</si>
  <si>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</si>
  <si>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</si>
  <si>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</si>
  <si>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</si>
  <si>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</si>
  <si>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</si>
  <si>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</si>
  <si>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</si>
  <si>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</si>
  <si>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</si>
  <si>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</si>
  <si>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</si>
  <si>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</si>
  <si>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</si>
  <si>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</si>
  <si>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</si>
  <si>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</si>
  <si>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</si>
  <si>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</si>
  <si>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</si>
  <si>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</si>
  <si>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</si>
  <si>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</si>
  <si>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</si>
  <si>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</si>
  <si>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</si>
  <si>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</si>
  <si>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</si>
  <si>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</si>
  <si>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</si>
  <si>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</si>
  <si>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</si>
  <si>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</si>
  <si>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</si>
  <si>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</si>
  <si>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</si>
  <si>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</si>
  <si>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</si>
  <si>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</si>
  <si>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</si>
  <si>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</si>
  <si>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</si>
  <si>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</si>
  <si>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</si>
  <si>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</si>
  <si>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</si>
  <si>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</si>
  <si>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</si>
  <si>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</si>
  <si>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</si>
  <si>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</si>
  <si>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</si>
  <si>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</si>
  <si>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</si>
  <si>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</si>
  <si>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</si>
  <si>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</si>
  <si>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</si>
  <si>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</si>
  <si>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</si>
  <si>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</si>
  <si>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</si>
  <si>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</si>
  <si>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</si>
  <si>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</si>
  <si>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</si>
  <si>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</si>
  <si>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</si>
  <si>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</si>
  <si>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</si>
  <si>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</si>
  <si>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</si>
  <si>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</si>
  <si>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</si>
  <si>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</si>
  <si>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</si>
  <si>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</si>
  <si>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</si>
  <si>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</si>
  <si>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</si>
  <si>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</si>
  <si>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</si>
  <si>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</si>
  <si>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</si>
  <si>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</si>
  <si>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</si>
  <si>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</si>
  <si>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</si>
  <si>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</si>
  <si>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</si>
  <si>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</si>
  <si>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</si>
  <si>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</si>
  <si>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</si>
  <si>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</si>
  <si>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</si>
  <si>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</si>
  <si>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</si>
  <si>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</si>
  <si>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</si>
  <si>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</si>
  <si>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</si>
  <si>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</si>
  <si>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</si>
  <si>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</si>
  <si>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</si>
  <si>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</si>
  <si>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</si>
  <si>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</si>
  <si>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</si>
  <si>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</si>
  <si>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</si>
  <si>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</si>
  <si>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</si>
  <si>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</si>
  <si>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</si>
  <si>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</si>
  <si>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</si>
  <si>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</si>
  <si>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</si>
  <si>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</si>
  <si>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</si>
  <si>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</si>
  <si>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</si>
  <si>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</si>
  <si>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</si>
  <si>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</si>
  <si>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</si>
  <si>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</si>
  <si>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</si>
  <si>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</si>
  <si>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</si>
  <si>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</si>
  <si>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</si>
  <si>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</si>
  <si>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</si>
  <si>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</si>
  <si>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</si>
  <si>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</si>
  <si>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</si>
  <si>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</si>
  <si>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</si>
  <si>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</si>
  <si>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</si>
  <si>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</si>
  <si>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</si>
  <si>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</si>
  <si>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</si>
  <si>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</si>
  <si>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</si>
  <si>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</si>
  <si>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</si>
  <si>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</si>
  <si>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</si>
  <si>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</si>
  <si>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</si>
  <si>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</si>
  <si>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</si>
  <si>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</si>
  <si>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</si>
  <si>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</si>
  <si>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</si>
  <si>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</si>
  <si>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</si>
  <si>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</si>
  <si>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</si>
  <si>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</si>
  <si>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</si>
  <si>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</si>
  <si>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</si>
  <si>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</si>
  <si>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</si>
  <si>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</si>
  <si>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</si>
  <si>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</si>
  <si>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</si>
  <si>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</si>
  <si>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</si>
  <si>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</si>
  <si>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</si>
  <si>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</si>
  <si>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</si>
  <si>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</si>
  <si>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</si>
  <si>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</si>
  <si>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</si>
  <si>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</si>
  <si>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</si>
  <si>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</si>
  <si>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</si>
  <si>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</si>
  <si>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</si>
  <si>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</si>
  <si>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</si>
  <si>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</si>
  <si>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</si>
  <si>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</si>
  <si>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</si>
  <si>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</si>
  <si>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</si>
  <si>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</si>
  <si>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</si>
  <si>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</si>
  <si>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</si>
  <si>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</si>
  <si>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</si>
  <si>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</si>
  <si>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</si>
  <si>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</si>
  <si>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</si>
  <si>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</si>
  <si>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</si>
  <si>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</si>
  <si>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</si>
  <si>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</si>
  <si>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</si>
  <si>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</si>
  <si>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</si>
  <si>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</si>
  <si>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</si>
  <si>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</si>
  <si>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</si>
  <si>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</si>
  <si>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</si>
  <si>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</si>
  <si>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</si>
  <si>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</si>
  <si>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</si>
  <si>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</si>
  <si>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</si>
  <si>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</si>
  <si>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</si>
  <si>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</si>
  <si>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</si>
  <si>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</si>
  <si>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</si>
  <si>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</si>
  <si>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</si>
  <si>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</si>
  <si>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</si>
  <si>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</si>
  <si>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</si>
  <si>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</si>
  <si>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</si>
  <si>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</si>
  <si>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</si>
  <si>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</si>
  <si>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</si>
  <si>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</si>
  <si>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</si>
  <si>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</si>
  <si>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</si>
  <si>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</si>
  <si>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</si>
  <si>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</si>
  <si>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</si>
  <si>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</si>
  <si>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</si>
  <si>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</si>
  <si>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</si>
  <si>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</si>
  <si>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</si>
  <si>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</si>
  <si>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</si>
  <si>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</si>
  <si>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</si>
  <si>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</si>
  <si>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</si>
  <si>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</si>
  <si>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</si>
  <si>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</si>
  <si>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</si>
  <si>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</si>
  <si>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</si>
  <si>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</si>
  <si>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</si>
  <si>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</si>
  <si>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</si>
  <si>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</si>
  <si>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</si>
  <si>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</si>
  <si>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</si>
  <si>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</si>
  <si>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</si>
  <si>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</si>
  <si>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</si>
  <si>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</si>
  <si>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</si>
  <si>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</si>
  <si>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</si>
  <si>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</si>
  <si>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</si>
  <si>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</si>
  <si>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</si>
  <si>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</si>
  <si>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</si>
  <si>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</si>
  <si>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</si>
  <si>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</si>
  <si>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</si>
  <si>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</si>
  <si>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</si>
  <si>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</si>
  <si>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</si>
  <si>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</si>
  <si>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</si>
  <si>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</si>
  <si>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</si>
  <si>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</si>
  <si>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</si>
  <si>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</si>
  <si>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</si>
  <si>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</si>
  <si>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</si>
  <si>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</si>
  <si>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</si>
  <si>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</si>
  <si>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</si>
  <si>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</si>
  <si>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</si>
  <si>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</si>
  <si>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</si>
  <si>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</si>
  <si>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</si>
  <si>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</si>
  <si>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</si>
  <si>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</si>
  <si>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</si>
  <si>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</si>
  <si>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</si>
  <si>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</si>
  <si>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</si>
  <si>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</si>
  <si>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</si>
  <si>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</si>
  <si>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</si>
  <si>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</si>
  <si>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</si>
  <si>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</si>
  <si>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</si>
  <si>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</si>
  <si>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</si>
  <si>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</si>
  <si>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</si>
  <si>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</si>
  <si>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</si>
  <si>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</si>
  <si>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</si>
  <si>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</si>
  <si>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</si>
  <si>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</si>
  <si>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</si>
  <si>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</si>
  <si>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</si>
  <si>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</si>
  <si>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</si>
  <si>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</si>
  <si>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</si>
  <si>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</si>
  <si>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</si>
  <si>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</si>
  <si>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</si>
  <si>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</si>
  <si>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</si>
  <si>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</si>
  <si>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</si>
  <si>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</si>
  <si>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</si>
  <si>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</si>
  <si>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</si>
  <si>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</si>
  <si>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</si>
  <si>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</si>
  <si>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</si>
  <si>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</si>
  <si>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</si>
  <si>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</si>
  <si>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</si>
  <si>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</si>
  <si>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</si>
  <si>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</si>
  <si>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</si>
  <si>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</si>
  <si>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</si>
  <si>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</si>
  <si>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</si>
  <si>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</si>
  <si>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</si>
  <si>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</si>
  <si>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</si>
  <si>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</si>
  <si>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</si>
  <si>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</si>
  <si>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</si>
  <si>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</si>
  <si>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</si>
  <si>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</si>
  <si>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</si>
  <si>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</si>
  <si>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</si>
  <si>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</si>
  <si>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</si>
  <si>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</si>
  <si>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</si>
  <si>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</si>
  <si>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</si>
  <si>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</si>
  <si>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</si>
  <si>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</si>
  <si>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</si>
  <si>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</si>
  <si>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</si>
  <si>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</si>
  <si>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</si>
  <si>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</si>
  <si>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</si>
  <si>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</si>
  <si>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</si>
  <si>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</si>
  <si>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</si>
  <si>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</si>
  <si>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</si>
  <si>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</si>
  <si>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</si>
  <si>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</si>
  <si>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</si>
  <si>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</si>
  <si>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</si>
  <si>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</si>
  <si>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</si>
  <si>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</si>
  <si>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</si>
  <si>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</si>
  <si>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</si>
  <si>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</si>
  <si>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</si>
  <si>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</si>
  <si>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</si>
  <si>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</si>
  <si>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</si>
  <si>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</si>
  <si>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</si>
  <si>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</si>
  <si>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</si>
  <si>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</si>
  <si>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</si>
  <si>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</si>
  <si>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</si>
  <si>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</si>
  <si>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</si>
  <si>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</si>
  <si>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</si>
  <si>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</si>
  <si>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</si>
  <si>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</si>
  <si>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</si>
  <si>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</si>
  <si>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</si>
  <si>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</si>
  <si>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</si>
  <si>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</si>
  <si>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</si>
  <si>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</si>
  <si>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</si>
  <si>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</si>
  <si>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</si>
  <si>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</si>
  <si>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</si>
  <si>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</si>
  <si>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</si>
  <si>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</si>
  <si>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</si>
  <si>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</si>
  <si>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</si>
  <si>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</si>
  <si>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</si>
  <si>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</si>
  <si>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</si>
  <si>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</si>
  <si>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</si>
  <si>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</si>
  <si>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</si>
  <si>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</si>
  <si>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</si>
  <si>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</si>
  <si>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</si>
  <si>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</si>
  <si>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</si>
  <si>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</si>
  <si>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</si>
  <si>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</si>
  <si>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</si>
  <si>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</si>
  <si>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</si>
  <si>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</si>
  <si>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</si>
  <si>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</si>
  <si>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</si>
  <si>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</si>
  <si>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</si>
  <si>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</si>
  <si>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</si>
  <si>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</si>
  <si>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</si>
  <si>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</si>
  <si>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</si>
  <si>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</si>
  <si>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</si>
  <si>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</si>
  <si>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</si>
  <si>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</si>
  <si>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</si>
  <si>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</si>
  <si>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</si>
  <si>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</si>
  <si>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</si>
  <si>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</si>
  <si>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</si>
  <si>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</si>
  <si>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</si>
  <si>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</si>
  <si>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</si>
  <si>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</si>
  <si>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</si>
  <si>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</si>
  <si>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</si>
  <si>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</si>
  <si>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</si>
  <si>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</si>
  <si>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</si>
  <si>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</si>
  <si>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</si>
  <si>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</si>
  <si>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</si>
  <si>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</si>
  <si>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</si>
  <si>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</si>
  <si>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</si>
  <si>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</si>
  <si>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</si>
  <si>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</si>
  <si>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</si>
  <si>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</si>
  <si>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</si>
  <si>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</si>
  <si>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</si>
  <si>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</si>
  <si>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</si>
  <si>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</si>
  <si>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</si>
  <si>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</si>
  <si>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</si>
  <si>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</si>
  <si>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</si>
  <si>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</si>
  <si>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</si>
  <si>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</si>
  <si>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</si>
  <si>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</si>
  <si>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</si>
  <si>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</si>
  <si>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</si>
  <si>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</si>
  <si>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</si>
  <si>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</si>
  <si>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</si>
  <si>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</si>
  <si>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</si>
  <si>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</si>
  <si>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</si>
  <si>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</si>
  <si>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</si>
  <si>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</si>
  <si>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</si>
  <si>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</si>
  <si>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</si>
  <si>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</si>
  <si>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</si>
  <si>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</si>
  <si>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</si>
  <si>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</si>
  <si>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</si>
  <si>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</si>
  <si>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</si>
  <si>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</si>
  <si>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</si>
  <si>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</si>
  <si>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</si>
  <si>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</si>
  <si>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</si>
  <si>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</si>
  <si>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</si>
  <si>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</si>
  <si>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</si>
  <si>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</si>
  <si>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</si>
  <si>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</si>
  <si>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</si>
  <si>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</si>
  <si>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</si>
  <si>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</si>
  <si>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</si>
  <si>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</si>
  <si>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</si>
  <si>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</si>
  <si>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</si>
  <si>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</si>
  <si>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</si>
  <si>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</si>
  <si>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</si>
  <si>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</si>
  <si>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</si>
  <si>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</si>
  <si>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</si>
  <si>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</si>
  <si>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</si>
  <si>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</si>
  <si>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</si>
  <si>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</si>
  <si>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</si>
  <si>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</si>
  <si>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</si>
  <si>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</si>
  <si>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</si>
  <si>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</si>
  <si>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</si>
  <si>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</si>
  <si>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</si>
  <si>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</si>
  <si>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</si>
  <si>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</si>
  <si>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</si>
  <si>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</si>
  <si>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</si>
  <si>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</si>
  <si>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</si>
  <si>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</si>
  <si>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</si>
  <si>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</si>
  <si>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</si>
  <si>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</si>
  <si>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</si>
  <si>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</si>
  <si>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</si>
  <si>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</si>
  <si>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</si>
  <si>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</si>
  <si>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</si>
  <si>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</si>
  <si>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</si>
  <si>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</si>
  <si>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</si>
  <si>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</si>
  <si>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</si>
  <si>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</si>
  <si>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</si>
  <si>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</si>
  <si>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</si>
  <si>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</si>
  <si>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</si>
  <si>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</si>
  <si>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</si>
  <si>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</si>
  <si>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</si>
  <si>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</si>
  <si>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</si>
  <si>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</si>
  <si>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</si>
  <si>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</si>
  <si>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</si>
  <si>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</si>
  <si>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</si>
  <si>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</si>
  <si>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</si>
  <si>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</si>
  <si>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</si>
  <si>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</si>
  <si>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</si>
  <si>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</si>
  <si>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</si>
  <si>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</si>
  <si>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</si>
  <si>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</si>
  <si>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</si>
  <si>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</si>
  <si>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</si>
  <si>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</si>
  <si>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</si>
  <si>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</si>
  <si>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</si>
  <si>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</si>
  <si>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</si>
  <si>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</si>
  <si>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</si>
  <si>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</si>
  <si>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</si>
  <si>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</si>
  <si>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</si>
  <si>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</si>
  <si>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</si>
  <si>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</si>
  <si>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</si>
  <si>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</si>
  <si>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</si>
  <si>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</si>
  <si>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</si>
  <si>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</si>
  <si>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</si>
  <si>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</si>
  <si>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</si>
  <si>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</si>
  <si>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</si>
  <si>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</si>
  <si>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</si>
  <si>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</si>
  <si>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</si>
  <si>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</si>
  <si>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</si>
  <si>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</si>
  <si>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</si>
  <si>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</si>
  <si>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</si>
  <si>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</si>
  <si>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</si>
  <si>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</si>
  <si>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</si>
  <si>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</si>
  <si>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</si>
  <si>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</si>
  <si>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</si>
  <si>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</si>
  <si>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</si>
  <si>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</si>
  <si>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</si>
  <si>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</si>
  <si>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</si>
  <si>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</si>
  <si>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</si>
  <si>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</si>
  <si>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</si>
  <si>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</si>
  <si>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</si>
  <si>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</si>
  <si>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</si>
  <si>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</si>
  <si>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</si>
  <si>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</si>
  <si>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</si>
  <si>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</si>
  <si>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</si>
  <si>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</si>
  <si>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</si>
  <si>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</si>
  <si>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</si>
  <si>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</si>
  <si>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</si>
  <si>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</si>
  <si>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</si>
  <si>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</si>
  <si>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</si>
  <si>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</si>
  <si>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</si>
  <si>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</si>
  <si>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</si>
  <si>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</si>
  <si>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</si>
  <si>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</si>
  <si>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</si>
  <si>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</si>
  <si>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</si>
  <si>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</si>
  <si>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</si>
  <si>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</si>
  <si>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</si>
  <si>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</si>
  <si>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</si>
  <si>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</si>
  <si>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</si>
  <si>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</si>
  <si>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</si>
  <si>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</si>
  <si>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</si>
  <si>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</si>
  <si>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</si>
  <si>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</si>
  <si>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</si>
  <si>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</si>
  <si>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</si>
  <si>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</si>
  <si>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</si>
  <si>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</si>
  <si>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</si>
  <si>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</si>
  <si>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</si>
  <si>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</si>
  <si>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</si>
  <si>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</si>
  <si>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</si>
  <si>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</si>
  <si>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</si>
  <si>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</si>
  <si>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</si>
  <si>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</si>
  <si>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</si>
  <si>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</si>
  <si>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</si>
  <si>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</si>
  <si>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</si>
  <si>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</si>
  <si>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</si>
  <si>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</si>
  <si>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</si>
  <si>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</si>
  <si>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</si>
  <si>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</si>
  <si>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</si>
  <si>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</si>
  <si>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</si>
  <si>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</si>
  <si>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</si>
  <si>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</si>
  <si>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</si>
  <si>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</si>
  <si>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</si>
  <si>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</si>
  <si>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</si>
  <si>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</si>
  <si>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</si>
  <si>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</si>
  <si>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</si>
  <si>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</si>
  <si>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</si>
  <si>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</si>
  <si>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</si>
  <si>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</si>
  <si>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</si>
  <si>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</si>
  <si>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</si>
  <si>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</si>
  <si>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</si>
  <si>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</si>
  <si>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</si>
  <si>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</si>
  <si>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</si>
  <si>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</si>
  <si>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</si>
  <si>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</si>
  <si>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</si>
  <si>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</si>
  <si>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</si>
  <si>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</si>
  <si>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</si>
  <si>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</si>
  <si>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</si>
  <si>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</si>
  <si>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</si>
  <si>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</si>
  <si>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</si>
  <si>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</si>
  <si>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</si>
  <si>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</si>
  <si>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</si>
  <si>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</si>
  <si>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</si>
  <si>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</si>
  <si>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</si>
  <si>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</si>
  <si>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</si>
  <si>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</si>
  <si>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</si>
  <si>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</si>
  <si>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</si>
  <si>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</si>
  <si>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</si>
  <si>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</si>
  <si>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</si>
  <si>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</si>
  <si>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</si>
  <si>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</si>
  <si>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</si>
  <si>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</si>
  <si>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</si>
  <si>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</si>
  <si>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</si>
  <si>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</si>
  <si>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</si>
  <si>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</si>
  <si>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</si>
  <si>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</si>
  <si>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</si>
  <si>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</si>
  <si>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</si>
  <si>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</si>
  <si>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</si>
  <si>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</si>
  <si>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</si>
  <si>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</si>
  <si>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</si>
  <si>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</si>
  <si>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</si>
  <si>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</si>
  <si>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</si>
  <si>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</si>
  <si>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</si>
  <si>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</si>
  <si>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</si>
  <si>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</si>
  <si>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</si>
  <si>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</si>
  <si>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</si>
  <si>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</si>
  <si>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</si>
  <si>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</si>
  <si>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</si>
  <si>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</si>
  <si>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</si>
  <si>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</si>
  <si>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</si>
  <si>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</si>
  <si>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</si>
  <si>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</si>
  <si>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</si>
  <si>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</si>
  <si>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</si>
  <si>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</si>
  <si>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</si>
  <si>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</si>
  <si>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</si>
  <si>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</si>
  <si>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</si>
  <si>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</si>
  <si>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</si>
  <si>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</si>
  <si>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</si>
  <si>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</si>
  <si>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</si>
  <si>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</si>
  <si>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</si>
  <si>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</si>
  <si>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</si>
  <si>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</si>
  <si>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</si>
  <si>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</si>
  <si>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</si>
  <si>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</si>
  <si>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</si>
  <si>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</si>
  <si>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</si>
  <si>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</si>
  <si>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</si>
  <si>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</si>
  <si>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</si>
  <si>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</si>
  <si>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</si>
  <si>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</si>
  <si>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</si>
  <si>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</si>
  <si>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</si>
  <si>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</si>
  <si>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</si>
  <si>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</si>
  <si>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</si>
  <si>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</si>
  <si>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</si>
  <si>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</si>
  <si>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</si>
  <si>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</si>
  <si>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</si>
  <si>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</si>
  <si>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</si>
  <si>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</si>
  <si>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</si>
  <si>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</si>
  <si>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</si>
  <si>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</si>
  <si>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</si>
  <si>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</si>
  <si>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</si>
  <si>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</si>
  <si>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</si>
  <si>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</si>
  <si>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</si>
  <si>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</si>
  <si>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</si>
  <si>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</si>
  <si>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</si>
  <si>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</si>
  <si>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</si>
  <si>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</si>
  <si>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</si>
  <si>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</si>
  <si>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</si>
  <si>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</si>
  <si>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</si>
  <si>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</si>
  <si>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</si>
  <si>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</si>
  <si>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</si>
  <si>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</si>
  <si>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</si>
  <si>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</si>
  <si>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</si>
  <si>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</si>
  <si>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</si>
  <si>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</si>
  <si>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</si>
  <si>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</si>
  <si>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</si>
  <si>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</si>
  <si>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</si>
  <si>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</si>
  <si>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</si>
  <si>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</si>
  <si>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</si>
  <si>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</si>
  <si>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</si>
  <si>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</si>
  <si>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</si>
  <si>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</si>
  <si>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</si>
  <si>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</si>
  <si>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</si>
  <si>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</si>
  <si>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</si>
  <si>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</si>
  <si>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</si>
  <si>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</si>
  <si>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</si>
  <si>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</si>
  <si>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</si>
  <si>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</si>
  <si>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</si>
  <si>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</si>
  <si>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</si>
  <si>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</si>
  <si>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</si>
  <si>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</si>
  <si>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</si>
  <si>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</si>
  <si>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</si>
  <si>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</si>
  <si>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</si>
  <si>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</si>
  <si>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</si>
  <si>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</si>
  <si>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</si>
  <si>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</si>
  <si>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</si>
  <si>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</si>
  <si>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</si>
  <si>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</si>
  <si>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</si>
  <si>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</si>
  <si>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</si>
  <si>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</si>
  <si>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</si>
  <si>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</si>
  <si>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</si>
  <si>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</si>
  <si>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</si>
  <si>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</si>
  <si>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</si>
  <si>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</si>
  <si>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</si>
  <si>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</si>
  <si>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</si>
  <si>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</si>
  <si>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</si>
  <si>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</si>
  <si>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</si>
  <si>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</si>
  <si>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</si>
  <si>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</si>
  <si>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</si>
  <si>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</si>
  <si>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</si>
  <si>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</si>
  <si>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</si>
  <si>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</si>
  <si>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</si>
  <si>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</si>
  <si>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</si>
  <si>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</si>
  <si>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</si>
  <si>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</si>
  <si>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</si>
  <si>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</si>
  <si>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</si>
  <si>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</si>
  <si>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</si>
  <si>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</si>
  <si>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</si>
  <si>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</si>
  <si>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</si>
  <si>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</si>
  <si>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</si>
  <si>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</si>
  <si>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</si>
  <si>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</si>
  <si>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</si>
  <si>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</si>
  <si>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</si>
  <si>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</si>
  <si>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</si>
  <si>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</si>
  <si>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</si>
  <si>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</si>
  <si>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</si>
  <si>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</si>
  <si>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</si>
  <si>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</si>
  <si>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</si>
  <si>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</si>
  <si>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</si>
  <si>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</si>
  <si>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</si>
  <si>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</si>
  <si>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</si>
  <si>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</si>
  <si>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</si>
  <si>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</si>
  <si>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</si>
  <si>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</si>
  <si>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</si>
  <si>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</si>
  <si>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</si>
  <si>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</si>
  <si>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</si>
  <si>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</si>
  <si>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</si>
  <si>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</si>
  <si>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</si>
  <si>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</si>
  <si>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</si>
  <si>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</si>
  <si>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</si>
  <si>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</si>
  <si>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</si>
  <si>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</si>
  <si>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</si>
  <si>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</si>
  <si>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</si>
  <si>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</si>
  <si>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</si>
  <si>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</si>
  <si>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</si>
  <si>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</si>
  <si>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</si>
  <si>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</si>
  <si>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</si>
  <si>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</si>
  <si>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</si>
  <si>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</si>
  <si>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</si>
  <si>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</si>
  <si>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</si>
  <si>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</si>
  <si>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</si>
  <si>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</si>
  <si>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</si>
  <si>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</si>
  <si>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</si>
  <si>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</si>
  <si>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</si>
  <si>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</si>
  <si>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</si>
  <si>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</si>
  <si>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</si>
  <si>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</si>
  <si>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</si>
  <si>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</si>
  <si>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</si>
  <si>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</si>
  <si>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</si>
  <si>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</si>
  <si>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</si>
  <si>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</si>
  <si>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</si>
  <si>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</si>
  <si>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</si>
  <si>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</si>
  <si>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</si>
  <si>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</si>
  <si>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</si>
  <si>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</si>
  <si>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</si>
  <si>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</si>
  <si>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</si>
  <si>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</si>
  <si>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</si>
  <si>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</si>
  <si>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</si>
  <si>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</si>
  <si>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</si>
  <si>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</si>
  <si>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</si>
  <si>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</si>
  <si>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</si>
  <si>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</si>
  <si>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</si>
  <si>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</si>
  <si>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</si>
  <si>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</si>
  <si>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</si>
  <si>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</si>
  <si>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</si>
  <si>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</si>
  <si>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</si>
  <si>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</si>
  <si>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</si>
  <si>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</si>
  <si>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</si>
  <si>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</si>
  <si>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</si>
  <si>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</si>
  <si>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</si>
  <si>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</si>
  <si>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</si>
  <si>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</si>
  <si>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</si>
  <si>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</si>
  <si>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</si>
  <si>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</si>
  <si>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</si>
  <si>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</si>
  <si>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</si>
  <si>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</si>
  <si>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</si>
  <si>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</si>
  <si>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</si>
  <si>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</si>
  <si>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</si>
  <si>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</si>
  <si>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</si>
  <si>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</si>
  <si>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</si>
  <si>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</si>
  <si>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</si>
  <si>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</si>
  <si>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</si>
  <si>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</si>
  <si>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</si>
  <si>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</si>
  <si>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</si>
  <si>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</si>
  <si>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</si>
  <si>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</si>
  <si>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</si>
  <si>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</si>
  <si>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</si>
  <si>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</si>
  <si>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</si>
  <si>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</si>
  <si>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</si>
  <si>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</si>
  <si>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</si>
  <si>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</si>
  <si>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</si>
  <si>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</si>
  <si>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</si>
  <si>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</si>
  <si>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</si>
  <si>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</si>
  <si>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</si>
  <si>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</si>
  <si>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</si>
  <si>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</si>
  <si>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</si>
  <si>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</si>
  <si>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</si>
  <si>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</si>
  <si>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</si>
  <si>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</si>
  <si>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</si>
  <si>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</si>
  <si>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</si>
  <si>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</si>
  <si>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</si>
  <si>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</si>
  <si>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</si>
  <si>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</si>
  <si>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</si>
  <si>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</si>
  <si>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</si>
  <si>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</si>
  <si>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</si>
  <si>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</si>
  <si>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</si>
  <si>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</si>
  <si>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</si>
  <si>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</si>
  <si>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</si>
  <si>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</si>
  <si>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</si>
  <si>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</si>
  <si>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</si>
  <si>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</si>
  <si>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</si>
  <si>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</si>
  <si>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</si>
  <si>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</si>
  <si>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</si>
  <si>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</si>
  <si>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</si>
  <si>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</si>
  <si>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</si>
  <si>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</si>
  <si>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</si>
  <si>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</si>
  <si>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</si>
  <si>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</si>
  <si>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</si>
  <si>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</si>
  <si>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</si>
  <si>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</si>
  <si>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</si>
  <si>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</si>
  <si>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</si>
  <si>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</si>
  <si>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</si>
  <si>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</si>
  <si>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</si>
  <si>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</si>
  <si>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</si>
  <si>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</si>
  <si>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</si>
  <si>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</si>
  <si>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</si>
  <si>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</si>
  <si>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</si>
  <si>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</si>
  <si>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</si>
  <si>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</si>
  <si>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</si>
  <si>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</si>
  <si>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</si>
  <si>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</si>
  <si>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</si>
  <si>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</si>
  <si>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</si>
  <si>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</si>
  <si>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</si>
  <si>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</si>
  <si>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</si>
  <si>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</si>
  <si>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</si>
  <si>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</si>
  <si>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</si>
  <si>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</si>
  <si>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</si>
  <si>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</si>
  <si>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</si>
  <si>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</si>
  <si>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</si>
  <si>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</si>
  <si>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</si>
  <si>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</si>
  <si>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</si>
  <si>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</si>
  <si>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</si>
  <si>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</si>
  <si>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</si>
  <si>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</si>
  <si>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</si>
  <si>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</si>
  <si>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</si>
  <si>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</si>
  <si>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</si>
  <si>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</si>
  <si>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</si>
  <si>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</si>
  <si>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</si>
  <si>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</si>
  <si>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</si>
  <si>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</si>
  <si>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</si>
  <si>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</si>
  <si>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</si>
  <si>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</si>
  <si>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</si>
  <si>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</si>
  <si>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</si>
  <si>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</si>
  <si>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</si>
  <si>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</si>
  <si>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</si>
  <si>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</si>
  <si>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</si>
  <si>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</si>
  <si>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</si>
  <si>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</si>
  <si>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</si>
  <si>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</si>
  <si>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</si>
  <si>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</si>
  <si>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</si>
  <si>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</si>
  <si>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</si>
  <si>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</si>
  <si>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</si>
  <si>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</si>
  <si>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</si>
  <si>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</si>
  <si>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</si>
  <si>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</si>
  <si>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</si>
  <si>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</si>
  <si>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</si>
  <si>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</si>
  <si>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</si>
  <si>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</si>
  <si>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</si>
  <si>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</si>
  <si>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</si>
  <si>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</si>
  <si>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</si>
  <si>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</si>
  <si>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</si>
  <si>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</si>
  <si>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</si>
  <si>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</si>
  <si>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</si>
  <si>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</si>
  <si>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</si>
  <si>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</si>
  <si>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</si>
  <si>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</si>
  <si>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</si>
  <si>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</si>
  <si>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</si>
  <si>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</si>
  <si>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</si>
  <si>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</si>
  <si>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</si>
  <si>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</si>
  <si>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</si>
  <si>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</si>
  <si>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</si>
  <si>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</si>
  <si>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</si>
  <si>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</si>
  <si>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</si>
  <si>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</si>
  <si>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</si>
  <si>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</si>
  <si>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</si>
  <si>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</si>
  <si>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</si>
  <si>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</si>
  <si>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</si>
  <si>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</si>
  <si>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</si>
  <si>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</si>
  <si>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</si>
  <si>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</si>
  <si>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</si>
  <si>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</si>
  <si>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</si>
  <si>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</si>
  <si>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</si>
  <si>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</si>
  <si>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</si>
  <si>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</si>
  <si>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</si>
  <si>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</si>
  <si>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</si>
  <si>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</si>
  <si>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</si>
  <si>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</si>
  <si>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</si>
  <si>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</si>
  <si>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</si>
  <si>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</si>
  <si>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</si>
  <si>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</si>
  <si>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</si>
  <si>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</si>
  <si>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</si>
  <si>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</si>
  <si>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</si>
  <si>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</si>
  <si>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</si>
  <si>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</si>
  <si>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</si>
  <si>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</si>
  <si>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</si>
  <si>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</si>
  <si>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</si>
  <si>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</si>
  <si>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</si>
  <si>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</si>
  <si>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</si>
  <si>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</si>
  <si>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</si>
  <si>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</si>
  <si>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</si>
  <si>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</si>
  <si>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</si>
  <si>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</si>
  <si>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</si>
  <si>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</si>
  <si>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</si>
  <si>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</si>
  <si>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</si>
  <si>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</si>
  <si>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</si>
  <si>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</si>
  <si>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</si>
  <si>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</si>
  <si>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</si>
  <si>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</si>
  <si>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</si>
  <si>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</si>
  <si>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</si>
  <si>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</si>
  <si>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</si>
  <si>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</si>
  <si>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</si>
  <si>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</si>
  <si>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</si>
  <si>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</si>
  <si>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</si>
  <si>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</si>
  <si>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</si>
  <si>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</si>
  <si>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</si>
  <si>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</si>
  <si>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</si>
  <si>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</si>
  <si>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</si>
  <si>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</si>
  <si>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</si>
  <si>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</si>
  <si>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</si>
  <si>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</si>
  <si>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</si>
  <si>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</si>
  <si>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</si>
  <si>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</si>
  <si>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</si>
  <si>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</si>
  <si>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</si>
  <si>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</si>
  <si>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</si>
  <si>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</si>
  <si>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</si>
  <si>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</si>
  <si>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</si>
  <si>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</si>
  <si>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</si>
  <si>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</si>
  <si>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</si>
  <si>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</si>
  <si>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</si>
  <si>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</si>
  <si>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</si>
  <si>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</si>
  <si>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</si>
  <si>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</si>
  <si>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</si>
  <si>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</si>
  <si>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</si>
  <si>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</si>
  <si>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</si>
  <si>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</si>
  <si>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</si>
  <si>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</si>
  <si>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</si>
  <si>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</si>
  <si>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</si>
  <si>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</si>
  <si>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</si>
  <si>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</si>
  <si>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</si>
  <si>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</si>
  <si>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</si>
  <si>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</si>
  <si>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</si>
  <si>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</si>
  <si>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</si>
  <si>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</si>
  <si>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</si>
  <si>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</si>
  <si>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</si>
  <si>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</si>
  <si>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</si>
  <si>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</si>
  <si>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</si>
  <si>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</si>
  <si>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</si>
  <si>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</si>
  <si>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</si>
  <si>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</si>
  <si>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</si>
  <si>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</si>
  <si>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</si>
  <si>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</si>
  <si>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</si>
  <si>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</si>
  <si>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</si>
  <si>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</si>
  <si>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</si>
  <si>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</si>
  <si>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</si>
  <si>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</si>
  <si>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</si>
  <si>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</si>
  <si>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</si>
  <si>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</si>
  <si>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</si>
  <si>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</si>
  <si>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</si>
  <si>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</si>
  <si>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</si>
  <si>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</si>
  <si>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</si>
  <si>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</si>
  <si>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</si>
  <si>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</si>
  <si>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</si>
  <si>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</si>
  <si>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</si>
  <si>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</si>
  <si>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</si>
  <si>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</si>
  <si>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</si>
  <si>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</si>
  <si>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</si>
  <si>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</si>
  <si>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</si>
  <si>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</si>
  <si>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</si>
  <si>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</si>
  <si>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</si>
  <si>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</si>
  <si>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</si>
  <si>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</si>
  <si>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</si>
  <si>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</si>
  <si>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</si>
  <si>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</si>
  <si>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</si>
  <si>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</si>
  <si>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</si>
  <si>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</si>
  <si>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</si>
  <si>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</si>
  <si>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</si>
  <si>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</si>
  <si>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</si>
  <si>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</si>
  <si>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</si>
  <si>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</si>
  <si>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</si>
  <si>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</si>
  <si>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</si>
  <si>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</si>
  <si>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</si>
  <si>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</si>
  <si>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</si>
  <si>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</si>
  <si>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</si>
  <si>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</si>
  <si>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</si>
  <si>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</si>
  <si>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</si>
  <si>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</si>
  <si>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</si>
  <si>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</si>
  <si>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</si>
  <si>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</si>
  <si>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</si>
  <si>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</si>
  <si>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</si>
  <si>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</si>
  <si>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</si>
  <si>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</si>
  <si>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</si>
  <si>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</si>
  <si>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</si>
  <si>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</si>
  <si>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</si>
  <si>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</si>
  <si>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</si>
  <si>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</si>
  <si>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</si>
  <si>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</si>
  <si>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</si>
  <si>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</si>
  <si>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</si>
  <si>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</si>
  <si>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</si>
  <si>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</si>
  <si>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</si>
  <si>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</si>
  <si>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</si>
  <si>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</si>
  <si>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</si>
  <si>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</si>
  <si>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</si>
  <si>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</si>
  <si>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</si>
  <si>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</si>
  <si>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</si>
  <si>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</si>
  <si>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</si>
  <si>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</si>
  <si>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</si>
  <si>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</si>
  <si>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</si>
  <si>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</si>
  <si>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</si>
  <si>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</si>
  <si>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</si>
  <si>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</si>
  <si>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</si>
  <si>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</si>
  <si>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</si>
  <si>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</si>
  <si>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</si>
  <si>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</si>
  <si>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</si>
  <si>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</si>
  <si>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</si>
  <si>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</si>
  <si>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</si>
  <si>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</si>
  <si>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</si>
  <si>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</si>
  <si>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</si>
  <si>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</si>
  <si>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</si>
  <si>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</si>
  <si>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</si>
  <si>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</si>
  <si>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</si>
  <si>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</si>
  <si>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</si>
  <si>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</si>
  <si>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</si>
  <si>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</si>
  <si>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</si>
  <si>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</si>
  <si>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</si>
  <si>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</si>
  <si>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</si>
  <si>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</si>
  <si>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</si>
  <si>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</si>
  <si>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</si>
  <si>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</si>
  <si>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</si>
  <si>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</si>
  <si>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</si>
  <si>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</si>
  <si>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</si>
  <si>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</si>
  <si>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</si>
  <si>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</si>
  <si>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</si>
  <si>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</si>
  <si>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</si>
  <si>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</si>
  <si>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</si>
  <si>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</si>
  <si>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</si>
  <si>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</si>
  <si>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</si>
  <si>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</si>
  <si>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</si>
  <si>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</si>
  <si>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</si>
  <si>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</si>
  <si>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</si>
  <si>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</si>
  <si>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</si>
  <si>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</si>
  <si>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</si>
  <si>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</si>
  <si>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</si>
  <si>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</si>
  <si>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</si>
  <si>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</si>
  <si>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</si>
  <si>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</si>
  <si>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</si>
  <si>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</si>
  <si>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</si>
  <si>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</si>
  <si>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</si>
  <si>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</si>
  <si>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</si>
  <si>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</si>
  <si>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</si>
  <si>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</si>
  <si>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</si>
  <si>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</si>
  <si>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</si>
  <si>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</si>
  <si>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</si>
  <si>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</si>
  <si>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</si>
  <si>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</si>
  <si>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</si>
  <si>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</si>
  <si>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</si>
  <si>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</si>
  <si>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</si>
  <si>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</si>
  <si>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</si>
  <si>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</si>
  <si>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</si>
  <si>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</si>
  <si>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</si>
  <si>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</si>
  <si>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</si>
  <si>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</si>
  <si>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</si>
  <si>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</si>
  <si>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</si>
  <si>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</si>
  <si>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</si>
  <si>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</si>
  <si>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</si>
  <si>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</si>
  <si>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</si>
  <si>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</si>
  <si>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</si>
  <si>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</si>
  <si>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</si>
  <si>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</si>
  <si>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</si>
  <si>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</si>
  <si>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</si>
  <si>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</si>
  <si>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</si>
  <si>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</si>
  <si>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</si>
  <si>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</si>
  <si>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</si>
  <si>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</si>
  <si>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</si>
  <si>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</si>
  <si>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</si>
  <si>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</si>
  <si>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</si>
  <si>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</si>
  <si>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</si>
  <si>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</si>
  <si>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</si>
  <si>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</si>
  <si>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</si>
  <si>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</si>
  <si>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</si>
  <si>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</si>
  <si>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</si>
  <si>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</si>
  <si>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</si>
  <si>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</si>
  <si>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</si>
  <si>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</si>
  <si>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</si>
  <si>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</si>
  <si>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</si>
  <si>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</si>
  <si>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</si>
  <si>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</si>
  <si>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</si>
  <si>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</si>
  <si>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</si>
  <si>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</si>
  <si>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</si>
  <si>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</si>
  <si>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</si>
  <si>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</si>
  <si>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</si>
  <si>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</si>
  <si>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</si>
  <si>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</si>
  <si>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</si>
  <si>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</si>
  <si>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</si>
  <si>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</si>
  <si>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</si>
  <si>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</si>
  <si>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</si>
  <si>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</si>
  <si>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</si>
  <si>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</si>
  <si>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</si>
  <si>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</si>
  <si>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</si>
  <si>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</si>
  <si>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</si>
  <si>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</si>
  <si>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</si>
  <si>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</si>
  <si>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</si>
  <si>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</si>
  <si>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</si>
  <si>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</si>
  <si>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</si>
  <si>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</si>
  <si>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</si>
  <si>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</si>
  <si>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</si>
  <si>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</si>
  <si>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</si>
  <si>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</si>
  <si>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</si>
  <si>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</si>
  <si>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</si>
  <si>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</si>
  <si>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</si>
  <si>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</si>
  <si>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</si>
  <si>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</si>
  <si>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</si>
  <si>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</si>
  <si>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</si>
  <si>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</si>
  <si>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</si>
  <si>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</si>
  <si>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</si>
  <si>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</si>
  <si>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</si>
  <si>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</si>
  <si>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</si>
  <si>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</si>
  <si>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</si>
  <si>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</si>
  <si>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</si>
  <si>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</si>
  <si>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</si>
  <si>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</si>
  <si>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</si>
  <si>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</si>
  <si>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</si>
  <si>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</si>
  <si>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</si>
  <si>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</si>
  <si>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</si>
  <si>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</si>
  <si>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</si>
  <si>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</si>
  <si>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</si>
  <si>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</si>
  <si>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</si>
  <si>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</si>
  <si>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</si>
  <si>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</si>
  <si>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</si>
  <si>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</si>
  <si>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</si>
  <si>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</si>
  <si>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</si>
  <si>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</si>
  <si>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</si>
  <si>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</si>
  <si>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</si>
  <si>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</si>
  <si>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</si>
  <si>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</si>
  <si>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</si>
  <si>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</si>
  <si>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</si>
  <si>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</si>
  <si>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</si>
  <si>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</si>
  <si>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</si>
  <si>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</si>
  <si>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</si>
  <si>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</si>
  <si>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</si>
  <si>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</si>
  <si>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</si>
  <si>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</si>
  <si>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</si>
  <si>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</si>
  <si>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</si>
  <si>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</si>
  <si>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</si>
  <si>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</si>
  <si>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</si>
  <si>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</si>
  <si>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</si>
  <si>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</si>
  <si>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</si>
  <si>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</si>
  <si>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</si>
  <si>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</si>
  <si>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</si>
  <si>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</si>
  <si>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</si>
  <si>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</si>
  <si>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</si>
  <si>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</si>
  <si>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</si>
  <si>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</si>
  <si>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</si>
  <si>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</si>
  <si>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</si>
  <si>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</si>
  <si>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</si>
  <si>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</si>
  <si>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</si>
  <si>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</si>
  <si>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</si>
  <si>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</si>
  <si>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</si>
  <si>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</si>
  <si>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</si>
  <si>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</si>
  <si>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</si>
  <si>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</si>
  <si>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</si>
  <si>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</si>
  <si>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</si>
  <si>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</si>
  <si>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</si>
  <si>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</si>
  <si>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</si>
  <si>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</si>
  <si>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</si>
  <si>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</si>
  <si>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</si>
  <si>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</si>
  <si>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</si>
  <si>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</si>
  <si>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</si>
  <si>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</si>
  <si>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</si>
  <si>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</si>
  <si>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</si>
  <si>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</si>
  <si>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</si>
  <si>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</si>
  <si>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</si>
  <si>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</si>
  <si>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</si>
  <si>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</si>
  <si>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</si>
  <si>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</si>
  <si>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</si>
  <si>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</si>
  <si>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</si>
  <si>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</si>
  <si>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</si>
  <si>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</si>
  <si>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</si>
  <si>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</si>
  <si>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</si>
  <si>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</si>
  <si>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</si>
  <si>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</si>
  <si>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</si>
  <si>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</si>
  <si>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</si>
  <si>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</si>
  <si>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</si>
  <si>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</si>
  <si>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</si>
  <si>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</si>
  <si>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</si>
  <si>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</si>
  <si>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</si>
  <si>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</si>
  <si>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</si>
  <si>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</si>
  <si>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</si>
  <si>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</si>
  <si>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</si>
  <si>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</si>
  <si>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</si>
  <si>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</si>
  <si>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</si>
  <si>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</si>
  <si>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</si>
  <si>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</si>
  <si>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</si>
  <si>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</si>
  <si>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</si>
  <si>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</si>
  <si>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</si>
  <si>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</si>
  <si>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</si>
  <si>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</si>
  <si>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</si>
  <si>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</si>
  <si>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</si>
  <si>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</si>
  <si>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</si>
  <si>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</si>
  <si>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</si>
  <si>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</si>
  <si>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</si>
  <si>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</si>
  <si>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</si>
  <si>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</si>
  <si>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</si>
  <si>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</si>
  <si>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</si>
  <si>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</si>
  <si>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</si>
  <si>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</si>
  <si>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</si>
  <si>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</si>
  <si>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</si>
  <si>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</si>
  <si>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</si>
  <si>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</si>
  <si>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</si>
  <si>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</si>
  <si>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</si>
  <si>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</si>
  <si>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</si>
  <si>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</si>
  <si>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</si>
  <si>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</si>
  <si>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</si>
  <si>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</si>
  <si>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</si>
  <si>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</si>
  <si>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</si>
  <si>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</si>
  <si>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</si>
  <si>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</si>
  <si>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</si>
  <si>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</si>
  <si>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</si>
  <si>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</si>
  <si>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</si>
  <si>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</si>
  <si>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</si>
  <si>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</si>
  <si>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</si>
  <si>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</si>
  <si>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</si>
  <si>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</si>
  <si>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</si>
  <si>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</si>
  <si>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</si>
  <si>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</si>
  <si>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</si>
  <si>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</si>
  <si>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</si>
  <si>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</si>
  <si>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</si>
  <si>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</si>
  <si>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</si>
  <si>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</si>
  <si>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</si>
  <si>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</si>
  <si>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</si>
  <si>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</si>
  <si>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</si>
  <si>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</si>
  <si>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</si>
  <si>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</si>
  <si>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</si>
  <si>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</si>
  <si>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</si>
  <si>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</si>
  <si>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</si>
  <si>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</si>
  <si>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</si>
  <si>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</si>
  <si>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</si>
  <si>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</si>
  <si>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</si>
  <si>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</si>
  <si>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</si>
  <si>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</si>
  <si>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</si>
  <si>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</si>
  <si>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</si>
  <si>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</si>
  <si>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</si>
  <si>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</si>
  <si>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</si>
  <si>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</si>
  <si>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</si>
  <si>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</si>
  <si>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</si>
  <si>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</si>
  <si>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</si>
  <si>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</si>
  <si>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</si>
  <si>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</si>
  <si>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</si>
  <si>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</si>
  <si>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</si>
  <si>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</si>
  <si>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</si>
  <si>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</si>
  <si>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</si>
  <si>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</si>
  <si>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</si>
  <si>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</si>
  <si>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</si>
  <si>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</si>
  <si>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</si>
  <si>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</si>
  <si>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</si>
  <si>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</si>
  <si>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</si>
  <si>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</si>
  <si>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</si>
  <si>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</si>
  <si>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</si>
  <si>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</si>
  <si>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</si>
  <si>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</si>
  <si>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</si>
  <si>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</si>
  <si>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</si>
  <si>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</si>
  <si>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</si>
  <si>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</si>
  <si>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</si>
  <si>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</si>
  <si>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</si>
  <si>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</si>
  <si>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</si>
  <si>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</si>
  <si>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</si>
  <si>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</si>
  <si>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</si>
  <si>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</si>
  <si>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</si>
  <si>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</si>
  <si>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</si>
  <si>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</si>
  <si>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</si>
  <si>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</si>
  <si>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</si>
  <si>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</si>
  <si>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</si>
  <si>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</si>
  <si>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</si>
  <si>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</si>
  <si>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</si>
  <si>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</si>
  <si>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</si>
  <si>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</si>
  <si>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</si>
  <si>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</si>
  <si>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</si>
  <si>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</si>
  <si>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</si>
  <si>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</si>
  <si>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</si>
  <si>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</si>
  <si>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</si>
  <si>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</si>
  <si>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</si>
  <si>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</si>
  <si>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</si>
  <si>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</si>
  <si>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</si>
  <si>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</si>
  <si>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</si>
  <si>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</si>
  <si>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</si>
  <si>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</si>
  <si>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</si>
  <si>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</si>
  <si>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</si>
  <si>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</si>
  <si>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</si>
  <si>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</si>
  <si>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</si>
  <si>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</si>
  <si>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</si>
  <si>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</si>
  <si>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</si>
  <si>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</si>
  <si>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</si>
  <si>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</si>
  <si>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</si>
  <si>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</si>
  <si>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</si>
  <si>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</si>
  <si>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</si>
  <si>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</si>
  <si>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</si>
  <si>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</si>
  <si>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</si>
  <si>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</si>
  <si>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</si>
  <si>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</si>
  <si>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</si>
  <si>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</si>
  <si>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</si>
  <si>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</si>
  <si>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</si>
  <si>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</si>
  <si>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</si>
  <si>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</si>
  <si>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</si>
  <si>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</si>
  <si>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</si>
  <si>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</si>
  <si>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</si>
  <si>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</si>
  <si>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</si>
  <si>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</si>
  <si>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</si>
  <si>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</si>
  <si>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</si>
  <si>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</si>
  <si>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</si>
  <si>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</si>
  <si>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</si>
  <si>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</si>
  <si>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</si>
  <si>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</si>
  <si>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</si>
  <si>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</si>
  <si>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</si>
  <si>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</si>
  <si>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</si>
  <si>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</si>
  <si>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</si>
  <si>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</si>
  <si>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</si>
  <si>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</si>
  <si>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</si>
  <si>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</si>
  <si>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</si>
  <si>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</si>
  <si>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</si>
  <si>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</si>
  <si>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</si>
  <si>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</si>
  <si>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</si>
  <si>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</si>
  <si>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</si>
  <si>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</si>
  <si>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</si>
  <si>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</si>
  <si>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</si>
  <si>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</si>
  <si>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</si>
  <si>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</si>
  <si>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</si>
  <si>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</si>
  <si>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</si>
  <si>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</si>
  <si>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</si>
  <si>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</si>
  <si>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</si>
  <si>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</si>
  <si>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</si>
  <si>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</si>
  <si>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</si>
  <si>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</si>
  <si>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</si>
  <si>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</si>
  <si>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</si>
  <si>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</si>
  <si>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</si>
  <si>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</si>
  <si>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</si>
  <si>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</si>
  <si>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</si>
  <si>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</si>
  <si>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</si>
  <si>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</si>
  <si>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</si>
  <si>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</si>
  <si>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</si>
  <si>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</si>
  <si>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</si>
  <si>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</si>
  <si>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</si>
  <si>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</si>
  <si>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</si>
  <si>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</si>
  <si>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</si>
  <si>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</si>
  <si>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</si>
  <si>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</si>
  <si>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</si>
  <si>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</si>
  <si>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</si>
  <si>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</si>
  <si>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</si>
  <si>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</si>
  <si>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</si>
  <si>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</si>
  <si>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</si>
  <si>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</si>
  <si>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</si>
  <si>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</si>
  <si>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</si>
  <si>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</si>
  <si>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</si>
  <si>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</si>
  <si>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</si>
  <si>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</si>
  <si>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</si>
  <si>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</si>
  <si>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</si>
  <si>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</si>
  <si>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</si>
  <si>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</si>
  <si>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</si>
  <si>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</si>
  <si>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</si>
  <si>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</si>
  <si>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</si>
  <si>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</si>
  <si>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</si>
  <si>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</si>
  <si>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</si>
  <si>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</si>
  <si>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</si>
  <si>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</si>
  <si>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</si>
  <si>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</si>
  <si>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</si>
  <si>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</si>
  <si>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</si>
  <si>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</si>
  <si>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</si>
  <si>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</si>
  <si>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</si>
  <si>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</si>
  <si>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</si>
  <si>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</si>
  <si>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</si>
  <si>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</si>
  <si>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</si>
  <si>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</si>
  <si>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</si>
  <si>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</si>
  <si>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</si>
  <si>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</si>
  <si>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</si>
  <si>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</si>
  <si>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</si>
  <si>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</si>
  <si>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</si>
  <si>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</si>
  <si>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</si>
  <si>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</si>
  <si>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</si>
  <si>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</si>
  <si>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</si>
  <si>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</si>
  <si>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</si>
  <si>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</si>
  <si>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</si>
  <si>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</si>
  <si>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</si>
  <si>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</si>
  <si>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</si>
  <si>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</si>
  <si>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</si>
  <si>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</si>
  <si>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</si>
  <si>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</si>
  <si>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</si>
  <si>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</si>
  <si>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</si>
  <si>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</si>
  <si>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</si>
  <si>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</si>
  <si>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</si>
  <si>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</si>
  <si>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</si>
  <si>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</si>
  <si>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</si>
  <si>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</si>
  <si>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</si>
  <si>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</si>
  <si>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</si>
  <si>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</si>
  <si>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</si>
  <si>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</si>
  <si>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</si>
  <si>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</si>
  <si>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</si>
  <si>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</si>
  <si>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</si>
  <si>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</si>
  <si>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</si>
  <si>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</si>
  <si>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</si>
  <si>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</si>
  <si>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</si>
  <si>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</si>
  <si>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</si>
  <si>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</si>
  <si>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</si>
  <si>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</si>
  <si>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</si>
  <si>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</si>
  <si>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</si>
  <si>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</si>
  <si>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</si>
  <si>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</si>
  <si>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</si>
  <si>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</si>
  <si>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</si>
  <si>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</si>
  <si>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</si>
  <si>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</si>
  <si>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</si>
  <si>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</si>
  <si>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</si>
  <si>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</si>
  <si>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</si>
  <si>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</si>
  <si>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</si>
  <si>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</si>
  <si>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</si>
  <si>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</si>
  <si>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</si>
  <si>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</si>
  <si>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</si>
  <si>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</si>
  <si>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</si>
  <si>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</si>
  <si>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</si>
  <si>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</si>
  <si>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</si>
  <si>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</si>
  <si>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</si>
  <si>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</si>
  <si>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</si>
  <si>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</si>
  <si>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</si>
  <si>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</si>
  <si>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</si>
  <si>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</si>
  <si>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</si>
  <si>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</si>
  <si>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</si>
  <si>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</si>
  <si>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</si>
  <si>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</si>
  <si>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</si>
  <si>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</si>
  <si>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</si>
  <si>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</si>
  <si>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</si>
  <si>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</si>
  <si>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</si>
  <si>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</si>
  <si>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</si>
  <si>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</si>
  <si>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</si>
  <si>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</si>
  <si>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</si>
  <si>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</si>
  <si>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</si>
  <si>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</si>
  <si>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</si>
  <si>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</si>
  <si>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</si>
  <si>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</si>
  <si>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</si>
  <si>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</si>
  <si>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</si>
  <si>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</si>
  <si>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</si>
  <si>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</si>
  <si>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</si>
  <si>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</si>
  <si>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</si>
  <si>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</si>
  <si>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</si>
  <si>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</si>
  <si>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</si>
  <si>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</si>
  <si>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</si>
  <si>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</si>
  <si>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</si>
  <si>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</si>
  <si>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</si>
  <si>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</si>
  <si>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</si>
  <si>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</si>
  <si>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</si>
  <si>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</si>
  <si>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</si>
  <si>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</si>
  <si>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</si>
  <si>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</si>
  <si>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</si>
  <si>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</si>
  <si>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</si>
  <si>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</si>
  <si>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</si>
  <si>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</si>
  <si>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</si>
  <si>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</si>
  <si>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</si>
  <si>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</si>
  <si>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</si>
  <si>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</si>
  <si>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</si>
  <si>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</si>
  <si>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</si>
  <si>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</si>
  <si>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</si>
  <si>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</si>
  <si>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</si>
  <si>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</si>
  <si>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</si>
  <si>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</si>
  <si>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</si>
  <si>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</si>
  <si>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</si>
  <si>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</si>
  <si>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</si>
  <si>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</si>
  <si>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</si>
  <si>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</si>
  <si>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</si>
  <si>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</si>
  <si>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</si>
  <si>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</si>
  <si>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</si>
  <si>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</si>
  <si>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</si>
  <si>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</si>
  <si>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</si>
  <si>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</si>
  <si>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</si>
  <si>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</si>
  <si>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</si>
  <si>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</si>
  <si>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</si>
  <si>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</si>
  <si>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</si>
  <si>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</si>
  <si>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</si>
  <si>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</si>
  <si>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</si>
  <si>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</si>
  <si>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</si>
  <si>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</si>
  <si>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</si>
  <si>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</si>
  <si>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</si>
  <si>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</si>
  <si>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</si>
  <si>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</si>
  <si>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</si>
  <si>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</si>
  <si>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</si>
  <si>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</si>
  <si>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</si>
  <si>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</si>
  <si>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</si>
  <si>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</si>
  <si>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</si>
  <si>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</si>
  <si>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</si>
  <si>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</si>
  <si>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</si>
  <si>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</si>
  <si>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</si>
  <si>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</si>
  <si>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</si>
  <si>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</si>
  <si>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</si>
  <si>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</si>
  <si>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</si>
  <si>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</si>
  <si>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</si>
  <si>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</si>
  <si>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</si>
  <si>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</si>
  <si>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</si>
  <si>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</si>
  <si>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</si>
  <si>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</si>
  <si>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</si>
  <si>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</si>
  <si>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</si>
  <si>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</si>
  <si>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</si>
  <si>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</si>
  <si>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</si>
  <si>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</si>
  <si>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</si>
  <si>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</si>
  <si>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</si>
  <si>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</si>
  <si>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</si>
  <si>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</si>
  <si>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</si>
  <si>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</si>
  <si>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</si>
  <si>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</si>
  <si>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</si>
  <si>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</si>
  <si>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</si>
  <si>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</si>
  <si>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</si>
  <si>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</si>
  <si>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</si>
  <si>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</si>
  <si>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</si>
  <si>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</si>
  <si>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</si>
  <si>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</si>
  <si>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</si>
  <si>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</si>
  <si>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</si>
  <si>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</si>
  <si>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</si>
  <si>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</si>
  <si>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</si>
  <si>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</si>
  <si>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</si>
  <si>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</si>
  <si>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</si>
  <si>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</si>
  <si>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</si>
  <si>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</si>
  <si>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</si>
  <si>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</si>
  <si>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</si>
  <si>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</si>
  <si>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</si>
  <si>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</si>
  <si>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</si>
  <si>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</si>
  <si>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</si>
  <si>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</si>
  <si>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</si>
  <si>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</si>
  <si>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</si>
  <si>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</si>
  <si>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</si>
  <si>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</si>
  <si>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</si>
  <si>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</si>
  <si>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</si>
  <si>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</si>
  <si>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</si>
  <si>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</si>
  <si>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</si>
  <si>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</si>
  <si>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</si>
  <si>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</si>
  <si>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</si>
  <si>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</si>
  <si>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</si>
  <si>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</si>
  <si>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</si>
  <si>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</si>
  <si>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</si>
  <si>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</si>
  <si>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</si>
  <si>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</si>
  <si>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</si>
  <si>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</si>
  <si>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</si>
  <si>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</si>
  <si>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</si>
  <si>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</si>
  <si>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</si>
  <si>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</si>
  <si>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</si>
  <si>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</si>
  <si>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</si>
  <si>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</si>
  <si>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</si>
  <si>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</si>
  <si>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</si>
  <si>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</si>
  <si>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</si>
  <si>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</si>
  <si>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</si>
  <si>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</si>
  <si>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</si>
  <si>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</si>
  <si>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</si>
  <si>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</si>
  <si>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</si>
  <si>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</si>
  <si>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</si>
  <si>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</si>
  <si>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</si>
  <si>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</si>
  <si>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</si>
  <si>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</si>
  <si>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</si>
  <si>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</si>
  <si>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</si>
  <si>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</si>
  <si>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</si>
  <si>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</si>
  <si>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</si>
  <si>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</si>
  <si>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</si>
  <si>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</si>
  <si>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</si>
  <si>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</si>
  <si>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</si>
  <si>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</si>
  <si>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</si>
  <si>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</si>
  <si>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</si>
  <si>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</si>
  <si>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</si>
  <si>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</si>
  <si>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</si>
  <si>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</si>
  <si>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</si>
  <si>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</si>
  <si>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</si>
  <si>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</si>
  <si>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</si>
  <si>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</si>
  <si>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</si>
  <si>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</si>
  <si>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</si>
  <si>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</si>
  <si>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</si>
  <si>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</si>
  <si>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</si>
  <si>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</si>
  <si>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</si>
  <si>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</si>
  <si>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</si>
  <si>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</si>
  <si>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</si>
  <si>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</si>
  <si>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</si>
  <si>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</si>
  <si>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</si>
  <si>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</si>
  <si>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</si>
  <si>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</si>
  <si>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</si>
  <si>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</si>
  <si>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</si>
  <si>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</si>
  <si>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</si>
  <si>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</si>
  <si>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</si>
  <si>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</si>
  <si>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</si>
  <si>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</si>
  <si>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</si>
  <si>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</si>
  <si>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</si>
  <si>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</si>
  <si>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</si>
  <si>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</si>
  <si>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</si>
  <si>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</si>
  <si>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</si>
  <si>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</si>
  <si>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</si>
  <si>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</si>
  <si>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</si>
  <si>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</si>
  <si>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</si>
  <si>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</si>
  <si>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</si>
  <si>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</si>
  <si>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</si>
  <si>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</si>
  <si>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</si>
  <si>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</si>
  <si>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</si>
  <si>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</si>
  <si>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</si>
  <si>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</si>
  <si>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</si>
  <si>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</si>
  <si>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</si>
  <si>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</si>
  <si>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</si>
  <si>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</si>
  <si>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</si>
  <si>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</si>
  <si>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</si>
  <si>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</si>
  <si>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</si>
  <si>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</si>
  <si>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</si>
  <si>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</si>
  <si>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</si>
  <si>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</si>
  <si>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</si>
  <si>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</si>
  <si>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</si>
  <si>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</si>
  <si>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</si>
  <si>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</si>
  <si>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</si>
  <si>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</si>
  <si>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</si>
  <si>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</si>
  <si>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</si>
  <si>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</si>
  <si>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</si>
  <si>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</si>
  <si>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</si>
  <si>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</si>
  <si>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</si>
  <si>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</si>
  <si>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</si>
  <si>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</si>
  <si>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</si>
  <si>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</si>
  <si>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</si>
  <si>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</si>
  <si>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</si>
  <si>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</si>
  <si>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</si>
  <si>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</si>
  <si>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</si>
  <si>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</si>
  <si>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</si>
  <si>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</si>
  <si>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</si>
  <si>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</si>
  <si>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</si>
  <si>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</si>
  <si>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</si>
  <si>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</si>
  <si>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</si>
  <si>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</si>
  <si>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</si>
  <si>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</si>
  <si>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</si>
  <si>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</si>
  <si>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</si>
  <si>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</si>
  <si>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</si>
  <si>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</si>
  <si>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</si>
  <si>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</si>
  <si>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</si>
  <si>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</si>
  <si>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</si>
  <si>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</si>
  <si>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</si>
  <si>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</si>
  <si>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</si>
  <si>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</si>
  <si>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</si>
  <si>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</si>
  <si>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</si>
  <si>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</si>
  <si>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</si>
  <si>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</si>
  <si>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</si>
  <si>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</si>
  <si>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</si>
  <si>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</si>
  <si>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</si>
  <si>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</si>
  <si>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</si>
  <si>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</si>
  <si>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</si>
  <si>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</si>
  <si>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</si>
  <si>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</si>
  <si>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</si>
  <si>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</si>
  <si>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</si>
  <si>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</si>
  <si>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</si>
  <si>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</si>
  <si>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</si>
  <si>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</si>
  <si>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</si>
  <si>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</si>
  <si>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</si>
  <si>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</si>
  <si>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</si>
  <si>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</si>
  <si>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</si>
  <si>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</si>
  <si>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</si>
  <si>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</si>
  <si>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</si>
  <si>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</si>
  <si>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</si>
  <si>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</si>
  <si>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</si>
  <si>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</si>
  <si>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</si>
  <si>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</si>
  <si>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</si>
  <si>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</si>
  <si>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</si>
  <si>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</si>
  <si>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</si>
  <si>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</si>
  <si>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</si>
  <si>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</si>
  <si>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</si>
  <si>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</si>
  <si>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</si>
  <si>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</si>
  <si>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</si>
  <si>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</si>
  <si>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</si>
  <si>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</si>
  <si>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</si>
  <si>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</si>
  <si>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</si>
  <si>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</si>
  <si>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</si>
  <si>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</si>
  <si>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</si>
  <si>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</si>
  <si>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</si>
  <si>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</si>
  <si>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</si>
  <si>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</si>
  <si>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</si>
  <si>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</si>
  <si>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</si>
  <si>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</si>
  <si>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</si>
  <si>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</si>
  <si>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</si>
  <si>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</si>
  <si>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</si>
  <si>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</si>
  <si>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</si>
  <si>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</si>
  <si>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</si>
  <si>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</si>
  <si>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</si>
  <si>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</si>
  <si>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</si>
  <si>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</si>
  <si>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</si>
  <si>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</si>
  <si>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</si>
  <si>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</si>
  <si>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</si>
  <si>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</si>
  <si>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</si>
  <si>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</si>
  <si>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</si>
  <si>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</si>
  <si>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</si>
  <si>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</si>
  <si>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</si>
  <si>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</si>
  <si>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</si>
  <si>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</si>
  <si>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</si>
  <si>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</si>
  <si>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</si>
  <si>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</si>
  <si>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</si>
  <si>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</si>
  <si>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</si>
  <si>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</si>
  <si>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</si>
  <si>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</si>
  <si>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</si>
  <si>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</si>
  <si>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</si>
  <si>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</si>
  <si>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</si>
  <si>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</si>
  <si>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</si>
  <si>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</si>
  <si>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</si>
  <si>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</si>
  <si>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</si>
  <si>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</si>
  <si>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</si>
  <si>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</si>
  <si>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</si>
  <si>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</si>
  <si>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</si>
  <si>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</si>
  <si>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</si>
  <si>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</si>
  <si>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</si>
  <si>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</si>
  <si>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</si>
  <si>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</si>
  <si>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</si>
  <si>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</si>
  <si>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</si>
  <si>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</si>
  <si>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</si>
  <si>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</si>
  <si>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</si>
  <si>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</si>
  <si>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</si>
  <si>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</si>
  <si>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</si>
  <si>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</si>
  <si>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</si>
  <si>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</si>
  <si>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</si>
  <si>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</si>
  <si>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</si>
  <si>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</si>
  <si>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</si>
  <si>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</si>
  <si>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</si>
  <si>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</si>
  <si>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</si>
  <si>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</si>
  <si>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</si>
  <si>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</si>
  <si>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</si>
  <si>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</si>
  <si>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</si>
  <si>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</si>
  <si>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</si>
  <si>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</si>
  <si>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</si>
  <si>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</si>
  <si>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</si>
  <si>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</si>
  <si>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</si>
  <si>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</si>
  <si>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</si>
  <si>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</si>
  <si>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</si>
  <si>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</si>
  <si>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</si>
  <si>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</si>
  <si>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</si>
  <si>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</si>
  <si>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</si>
  <si>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</si>
  <si>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</si>
  <si>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</si>
  <si>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</si>
  <si>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</si>
  <si>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</si>
  <si>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</si>
  <si>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</si>
  <si>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</si>
  <si>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</si>
  <si>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</si>
  <si>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</si>
  <si>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</si>
  <si>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</si>
  <si>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</si>
  <si>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</si>
  <si>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</si>
  <si>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</si>
  <si>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</si>
  <si>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</si>
  <si>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</si>
  <si>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</si>
  <si>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</si>
  <si>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</si>
  <si>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</si>
  <si>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</si>
  <si>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</si>
  <si>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</si>
  <si>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</si>
  <si>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</si>
  <si>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</si>
  <si>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</si>
  <si>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</si>
  <si>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</si>
  <si>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</si>
  <si>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</si>
  <si>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</si>
  <si>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</si>
  <si>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</si>
  <si>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</si>
  <si>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</si>
  <si>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</si>
  <si>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</si>
  <si>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</si>
  <si>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</si>
  <si>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</si>
  <si>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</si>
  <si>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</si>
  <si>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</si>
  <si>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</si>
  <si>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</si>
  <si>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</si>
  <si>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</si>
  <si>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</si>
  <si>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</si>
  <si>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</si>
  <si>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</si>
  <si>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</si>
  <si>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</si>
  <si>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</si>
  <si>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</si>
  <si>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</si>
  <si>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</si>
  <si>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</si>
  <si>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</si>
  <si>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</si>
  <si>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</si>
  <si>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</si>
  <si>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</si>
  <si>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</si>
  <si>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</si>
  <si>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</si>
  <si>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</si>
  <si>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</si>
  <si>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</si>
  <si>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</si>
  <si>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</si>
  <si>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</si>
  <si>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</si>
  <si>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</si>
  <si>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</si>
  <si>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</si>
  <si>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</si>
  <si>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</si>
  <si>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</si>
  <si>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</si>
  <si>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</si>
  <si>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</si>
  <si>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</si>
  <si>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</si>
  <si>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</si>
  <si>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</si>
  <si>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</si>
  <si>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</si>
  <si>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</si>
  <si>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</si>
  <si>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</si>
  <si>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</si>
  <si>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</si>
  <si>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</si>
  <si>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</si>
  <si>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</si>
  <si>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</si>
  <si>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</si>
  <si>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</si>
  <si>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</si>
  <si>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</si>
  <si>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</si>
  <si>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</si>
  <si>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</si>
  <si>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</si>
  <si>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</si>
  <si>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</si>
  <si>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</si>
  <si>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</si>
  <si>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</si>
  <si>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</si>
  <si>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</si>
  <si>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</si>
  <si>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</si>
  <si>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</si>
  <si>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</si>
  <si>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</si>
  <si>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</si>
  <si>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</si>
  <si>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</si>
  <si>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</si>
  <si>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</si>
  <si>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</si>
  <si>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</si>
  <si>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</si>
  <si>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</si>
  <si>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</si>
  <si>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</si>
  <si>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</si>
  <si>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</si>
  <si>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</si>
  <si>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</si>
  <si>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</si>
  <si>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</si>
  <si>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</si>
  <si>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</si>
  <si>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</si>
  <si>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</si>
  <si>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</si>
  <si>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</si>
  <si>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</si>
  <si>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</si>
  <si>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</si>
  <si>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</si>
  <si>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</si>
  <si>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</si>
  <si>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</si>
  <si>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</si>
  <si>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</si>
  <si>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</si>
  <si>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</si>
  <si>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</si>
  <si>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</si>
  <si>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</si>
  <si>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</si>
  <si>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</si>
  <si>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</si>
  <si>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</si>
  <si>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</si>
  <si>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</si>
  <si>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</si>
  <si>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</si>
  <si>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</si>
  <si>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</si>
  <si>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</si>
  <si>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</si>
  <si>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</si>
  <si>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</si>
  <si>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</si>
  <si>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</si>
  <si>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</si>
  <si>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</si>
  <si>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</si>
  <si>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</si>
  <si>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</si>
  <si>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</si>
  <si>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</si>
  <si>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</si>
  <si>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</si>
  <si>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</si>
  <si>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</si>
  <si>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</si>
  <si>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</si>
  <si>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</si>
  <si>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</si>
  <si>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</si>
  <si>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</si>
  <si>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</si>
  <si>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</si>
  <si>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</si>
  <si>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</si>
  <si>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</si>
  <si>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</si>
  <si>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</si>
  <si>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</si>
  <si>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</si>
  <si>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</si>
  <si>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</si>
  <si>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</si>
  <si>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</si>
  <si>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</si>
  <si>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</si>
  <si>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</si>
  <si>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</si>
  <si>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</si>
  <si>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</si>
  <si>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</si>
  <si>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</si>
  <si>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</si>
  <si>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</si>
  <si>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</si>
  <si>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</si>
  <si>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</si>
  <si>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</si>
  <si>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</si>
  <si>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</si>
  <si>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</si>
  <si>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</si>
  <si>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</si>
  <si>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</si>
  <si>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</si>
  <si>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</si>
  <si>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</si>
  <si>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</si>
  <si>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</si>
  <si>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</si>
  <si>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</si>
  <si>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</si>
  <si>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</si>
  <si>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</si>
  <si>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</si>
  <si>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</si>
  <si>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</si>
  <si>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</si>
  <si>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</si>
  <si>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</si>
  <si>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</si>
  <si>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</si>
  <si>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</si>
  <si>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</si>
  <si>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</si>
  <si>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</si>
  <si>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</si>
  <si>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</si>
  <si>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</si>
  <si>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</si>
  <si>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</si>
  <si>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</si>
  <si>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</si>
  <si>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</si>
  <si>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</si>
  <si>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</si>
  <si>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</si>
  <si>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</si>
  <si>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</si>
  <si>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</si>
  <si>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</si>
  <si>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</si>
  <si>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</si>
  <si>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</si>
  <si>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</si>
  <si>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</si>
  <si>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</si>
  <si>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</si>
  <si>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</si>
  <si>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</si>
  <si>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</si>
  <si>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</si>
  <si>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</si>
  <si>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</si>
  <si>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</si>
  <si>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</si>
  <si>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</si>
  <si>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</si>
  <si>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</si>
  <si>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</si>
  <si>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</si>
  <si>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</si>
  <si>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</si>
  <si>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</si>
  <si>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</si>
  <si>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</si>
  <si>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</si>
  <si>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</si>
  <si>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</si>
  <si>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</si>
  <si>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</si>
  <si>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</si>
  <si>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</si>
  <si>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</si>
  <si>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</si>
  <si>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</si>
  <si>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</si>
  <si>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</si>
  <si>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</si>
  <si>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</si>
  <si>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</si>
  <si>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</si>
  <si>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</si>
  <si>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</si>
  <si>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</si>
  <si>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</si>
  <si>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</si>
  <si>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</si>
  <si>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</si>
  <si>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</si>
  <si>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</si>
  <si>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</si>
  <si>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</si>
  <si>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</si>
  <si>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</si>
  <si>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</si>
  <si>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</si>
  <si>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</si>
  <si>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</si>
  <si>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</si>
  <si>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</si>
  <si>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</si>
  <si>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</si>
  <si>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</si>
  <si>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</si>
  <si>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</si>
  <si>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</si>
  <si>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</si>
  <si>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</si>
  <si>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</si>
  <si>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</si>
  <si>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</si>
  <si>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</si>
  <si>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</si>
  <si>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</si>
  <si>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</si>
  <si>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</si>
  <si>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</si>
  <si>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</si>
  <si>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</si>
  <si>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</si>
  <si>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</si>
  <si>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</si>
  <si>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</si>
  <si>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</si>
  <si>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</si>
  <si>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</si>
  <si>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</si>
  <si>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</si>
  <si>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</si>
  <si>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</si>
  <si>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</si>
  <si>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</si>
  <si>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</si>
  <si>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</si>
  <si>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</si>
  <si>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</si>
  <si>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</si>
  <si>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</si>
  <si>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</si>
  <si>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</si>
  <si>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</si>
  <si>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</si>
  <si>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</si>
  <si>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</si>
  <si>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</si>
  <si>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</si>
  <si>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</si>
  <si>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</si>
  <si>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</si>
  <si>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</si>
  <si>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</si>
  <si>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</si>
  <si>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</si>
  <si>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</si>
  <si>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</si>
  <si>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</si>
  <si>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</si>
  <si>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</si>
  <si>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</si>
  <si>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</si>
  <si>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</si>
  <si>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</si>
  <si>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</si>
  <si>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</si>
  <si>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</si>
  <si>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</si>
  <si>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</si>
  <si>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</si>
  <si>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</si>
  <si>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</si>
  <si>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</si>
  <si>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</si>
  <si>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</si>
  <si>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</si>
  <si>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</si>
  <si>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</si>
  <si>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</si>
  <si>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</si>
  <si>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</si>
  <si>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</si>
  <si>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</si>
  <si>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</si>
  <si>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</si>
  <si>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</si>
  <si>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</si>
  <si>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</si>
  <si>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</si>
  <si>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</si>
  <si>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</si>
  <si>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</si>
  <si>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</si>
  <si>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</si>
  <si>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</si>
  <si>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</si>
  <si>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</si>
  <si>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</si>
  <si>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</si>
  <si>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</si>
  <si>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</si>
  <si>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</si>
  <si>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</si>
  <si>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</si>
  <si>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</si>
  <si>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</si>
  <si>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</si>
  <si>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</si>
  <si>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</si>
  <si>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</si>
  <si>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</si>
  <si>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</si>
  <si>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</si>
  <si>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</si>
  <si>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</si>
  <si>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</si>
  <si>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</si>
  <si>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</si>
  <si>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</si>
  <si>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</si>
  <si>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</si>
  <si>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</si>
  <si>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</si>
  <si>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</si>
  <si>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</si>
  <si>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</si>
  <si>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</si>
  <si>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</si>
  <si>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</si>
  <si>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</si>
  <si>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</si>
  <si>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</si>
  <si>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</si>
  <si>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</si>
  <si>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</si>
  <si>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</si>
  <si>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</si>
  <si>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</si>
  <si>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</si>
  <si>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</si>
  <si>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</si>
  <si>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</si>
  <si>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</si>
  <si>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</si>
  <si>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</si>
  <si>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</si>
  <si>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</si>
  <si>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</si>
  <si>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</si>
  <si>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</si>
  <si>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</si>
  <si>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</si>
  <si>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</si>
  <si>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</si>
  <si>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</si>
  <si>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</si>
  <si>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</si>
  <si>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</si>
  <si>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</si>
  <si>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</si>
  <si>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</si>
  <si>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</si>
  <si>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</si>
  <si>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</si>
  <si>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</si>
  <si>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</si>
  <si>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</si>
  <si>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</si>
  <si>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</si>
  <si>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</si>
  <si>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</si>
  <si>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</si>
  <si>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</si>
  <si>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</si>
  <si>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</si>
  <si>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</si>
  <si>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</si>
  <si>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</si>
  <si>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</si>
  <si>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</si>
  <si>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</si>
  <si>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</si>
  <si>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</si>
  <si>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</si>
  <si>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</si>
  <si>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</si>
  <si>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</si>
  <si>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</si>
  <si>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</si>
  <si>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</si>
  <si>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</si>
  <si>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</si>
  <si>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</si>
  <si>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</si>
  <si>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</si>
  <si>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</si>
  <si>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</si>
  <si>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</si>
  <si>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</si>
  <si>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</si>
  <si>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</si>
  <si>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</si>
  <si>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</si>
  <si>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</si>
  <si>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</si>
  <si>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</si>
  <si>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</si>
  <si>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</si>
  <si>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</si>
  <si>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</si>
  <si>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</si>
  <si>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</si>
  <si>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</si>
  <si>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</si>
  <si>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</si>
  <si>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</si>
  <si>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</si>
  <si>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</si>
  <si>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</si>
  <si>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</si>
  <si>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</si>
  <si>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</si>
  <si>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</si>
  <si>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</si>
  <si>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</si>
  <si>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</si>
  <si>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</si>
  <si>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</si>
  <si>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</si>
  <si>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</si>
  <si>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</si>
  <si>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</si>
  <si>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</si>
  <si>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</si>
  <si>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</si>
  <si>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</si>
  <si>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</si>
  <si>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</si>
  <si>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</si>
  <si>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</si>
  <si>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</si>
  <si>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</si>
  <si>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</si>
  <si>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</si>
  <si>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</si>
  <si>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</si>
  <si>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</si>
  <si>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</si>
  <si>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</si>
  <si>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</si>
  <si>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</si>
  <si>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</si>
  <si>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</si>
  <si>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</si>
  <si>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</si>
  <si>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</si>
  <si>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</si>
  <si>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</si>
  <si>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</si>
  <si>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</si>
  <si>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</si>
  <si>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</si>
  <si>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</si>
  <si>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</si>
  <si>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</si>
  <si>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</si>
  <si>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</si>
  <si>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</si>
  <si>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</si>
  <si>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</si>
  <si>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</si>
  <si>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</si>
  <si>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</si>
  <si>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</si>
  <si>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</si>
  <si>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</si>
  <si>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</si>
  <si>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</si>
  <si>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</si>
  <si>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</si>
  <si>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</si>
  <si>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</si>
  <si>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</si>
  <si>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</si>
  <si>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</si>
  <si>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</si>
  <si>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</si>
  <si>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</si>
  <si>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</si>
  <si>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</si>
  <si>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</si>
  <si>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</si>
  <si>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</si>
  <si>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</si>
  <si>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</si>
  <si>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</si>
  <si>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</si>
  <si>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</si>
  <si>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</si>
  <si>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</si>
  <si>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</si>
  <si>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</si>
  <si>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</si>
  <si>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</si>
  <si>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</si>
  <si>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</si>
  <si>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</si>
  <si>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</si>
  <si>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</si>
  <si>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</si>
  <si>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</si>
  <si>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</si>
  <si>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</si>
  <si>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</si>
  <si>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</si>
  <si>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</si>
  <si>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</si>
  <si>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</si>
  <si>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</si>
  <si>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</si>
  <si>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</si>
  <si>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</si>
  <si>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</si>
  <si>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</si>
  <si>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</si>
  <si>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</si>
  <si>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</si>
  <si>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</si>
  <si>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</si>
  <si>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</si>
  <si>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</si>
  <si>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</si>
  <si>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</si>
  <si>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</si>
  <si>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</si>
  <si>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</si>
  <si>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</si>
  <si>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</si>
  <si>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</si>
  <si>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</si>
  <si>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</si>
  <si>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</si>
  <si>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</si>
  <si>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</si>
  <si>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</si>
  <si>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</si>
  <si>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</si>
  <si>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</si>
  <si>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</si>
  <si>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</si>
  <si>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</si>
  <si>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</si>
  <si>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</si>
  <si>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</si>
  <si>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</si>
  <si>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</si>
  <si>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</si>
  <si>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</si>
  <si>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</si>
  <si>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</si>
  <si>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</si>
  <si>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</si>
  <si>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</si>
  <si>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</si>
  <si>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</si>
  <si>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</si>
  <si>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</si>
  <si>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</si>
  <si>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</si>
  <si>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</si>
  <si>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</si>
  <si>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</si>
  <si>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</si>
  <si>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</si>
  <si>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</si>
  <si>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</si>
  <si>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</si>
  <si>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</si>
  <si>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</si>
  <si>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</si>
  <si>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</si>
  <si>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</si>
  <si>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</si>
  <si>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</si>
  <si>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</si>
  <si>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</si>
  <si>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</si>
  <si>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</si>
  <si>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</si>
  <si>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</si>
  <si>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</si>
  <si>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</si>
  <si>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</si>
  <si>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</si>
  <si>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</si>
  <si>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</si>
  <si>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</si>
  <si>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</si>
  <si>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</si>
  <si>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</si>
  <si>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</si>
  <si>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</si>
  <si>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</si>
  <si>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</si>
  <si>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</si>
  <si>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</si>
  <si>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</si>
  <si>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</si>
  <si>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</si>
  <si>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</si>
  <si>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</si>
  <si>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</si>
  <si>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</si>
  <si>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</si>
  <si>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</si>
  <si>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</si>
  <si>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</si>
  <si>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</si>
  <si>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</si>
  <si>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</si>
  <si>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</si>
  <si>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</si>
  <si>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</si>
  <si>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</si>
  <si>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</si>
  <si>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</si>
  <si>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</si>
  <si>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</si>
  <si>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</si>
  <si>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</si>
  <si>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</si>
  <si>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</si>
  <si>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</si>
  <si>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</si>
  <si>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</si>
  <si>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</si>
  <si>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</si>
  <si>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</si>
  <si>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</si>
  <si>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</si>
  <si>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</si>
  <si>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</si>
  <si>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</si>
  <si>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</si>
  <si>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</si>
  <si>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</si>
  <si>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</si>
  <si>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</si>
  <si>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</si>
  <si>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</si>
  <si>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</si>
  <si>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</si>
  <si>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</si>
  <si>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</si>
  <si>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</si>
  <si>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</si>
  <si>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</si>
  <si>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</si>
  <si>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</si>
  <si>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</si>
  <si>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</si>
  <si>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</si>
  <si>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</si>
  <si>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</si>
  <si>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</si>
  <si>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</si>
  <si>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</si>
  <si>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</si>
  <si>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</si>
  <si>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</si>
  <si>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</si>
  <si>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</si>
  <si>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</si>
  <si>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</si>
  <si>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</si>
  <si>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</si>
  <si>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</si>
  <si>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</si>
  <si>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</si>
  <si>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</si>
  <si>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</si>
  <si>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</si>
  <si>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</si>
  <si>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</si>
  <si>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</si>
  <si>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</si>
  <si>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</si>
  <si>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</si>
  <si>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</si>
  <si>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</si>
  <si>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</si>
  <si>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</si>
  <si>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</si>
  <si>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</si>
  <si>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</si>
  <si>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</si>
  <si>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</si>
  <si>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</si>
  <si>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</si>
  <si>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</si>
  <si>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</si>
  <si>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</si>
  <si>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</si>
  <si>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</si>
  <si>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</si>
  <si>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</si>
  <si>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</si>
  <si>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</si>
  <si>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</si>
  <si>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</si>
  <si>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</si>
  <si>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</si>
  <si>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</si>
  <si>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</si>
  <si>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</si>
  <si>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</si>
  <si>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</si>
  <si>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</si>
  <si>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</si>
  <si>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</si>
  <si>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</si>
  <si>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</si>
  <si>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</si>
  <si>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</si>
  <si>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</si>
  <si>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</si>
  <si>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</si>
  <si>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</si>
  <si>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</si>
  <si>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</si>
  <si>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</si>
  <si>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</si>
  <si>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</si>
  <si>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</si>
  <si>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</si>
  <si>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</si>
  <si>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</si>
  <si>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</si>
  <si>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</si>
  <si>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</si>
  <si>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</si>
  <si>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</si>
  <si>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</si>
  <si>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</si>
  <si>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</si>
  <si>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</si>
  <si>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</si>
  <si>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</si>
  <si>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</si>
  <si>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</si>
  <si>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</si>
  <si>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</si>
  <si>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</si>
  <si>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</si>
  <si>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</si>
  <si>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</si>
  <si>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</si>
  <si>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</si>
  <si>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</si>
  <si>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</si>
  <si>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</si>
  <si>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</si>
  <si>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</si>
  <si>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</si>
  <si>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</si>
  <si>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</si>
  <si>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</si>
  <si>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</si>
  <si>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</si>
  <si>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</si>
  <si>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</si>
  <si>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</si>
  <si>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</si>
  <si>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</si>
  <si>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</si>
  <si>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</si>
  <si>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</si>
  <si>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</si>
  <si>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</si>
  <si>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</si>
  <si>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</si>
  <si>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</si>
  <si>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</si>
  <si>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</si>
  <si>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</si>
  <si>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</si>
  <si>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</si>
  <si>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</si>
  <si>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</si>
  <si>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</si>
  <si>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</si>
  <si>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</si>
  <si>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</si>
  <si>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</si>
  <si>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</si>
  <si>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</si>
  <si>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</si>
  <si>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</si>
  <si>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</si>
  <si>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</si>
  <si>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</si>
  <si>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</si>
  <si>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</si>
  <si>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</si>
  <si>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</si>
  <si>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</si>
  <si>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</si>
  <si>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</si>
  <si>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</si>
  <si>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</si>
  <si>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</si>
  <si>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</si>
  <si>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</si>
  <si>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</si>
  <si>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</si>
  <si>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</si>
  <si>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</si>
  <si>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</si>
  <si>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</si>
  <si>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</si>
  <si>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</si>
  <si>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</si>
  <si>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</si>
  <si>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</si>
  <si>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</si>
  <si>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</si>
  <si>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</si>
  <si>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</si>
  <si>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</si>
  <si>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</si>
  <si>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</si>
  <si>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</si>
  <si>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</si>
  <si>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</si>
  <si>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</si>
  <si>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</si>
  <si>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</si>
  <si>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</si>
  <si>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</si>
  <si>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</si>
  <si>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</si>
  <si>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</si>
  <si>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</si>
  <si>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</si>
  <si>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</si>
  <si>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</si>
  <si>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</si>
  <si>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</si>
  <si>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</si>
  <si>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</si>
  <si>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</si>
  <si>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</si>
  <si>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</si>
  <si>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</si>
  <si>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</si>
  <si>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</si>
  <si>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</si>
  <si>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</si>
  <si>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</si>
  <si>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</si>
  <si>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</si>
  <si>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</si>
  <si>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</si>
  <si>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</si>
  <si>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</si>
  <si>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</si>
  <si>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</si>
  <si>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</si>
  <si>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</si>
  <si>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</si>
  <si>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</si>
  <si>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</si>
  <si>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</si>
  <si>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</si>
  <si>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</si>
  <si>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</si>
  <si>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</si>
  <si>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</si>
  <si>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</si>
  <si>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</si>
  <si>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</si>
  <si>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</si>
  <si>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</si>
  <si>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</si>
  <si>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</si>
  <si>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</si>
  <si>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</si>
  <si>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</si>
  <si>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</si>
  <si>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</si>
  <si>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</si>
  <si>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</si>
  <si>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</si>
  <si>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</si>
  <si>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</si>
  <si>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</si>
  <si>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</si>
  <si>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</si>
  <si>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</si>
  <si>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</si>
  <si>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</si>
  <si>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</si>
  <si>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</si>
  <si>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</si>
  <si>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</si>
  <si>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</si>
  <si>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</si>
  <si>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</si>
  <si>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</si>
  <si>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</si>
  <si>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</si>
  <si>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</si>
  <si>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</si>
  <si>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</si>
  <si>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</si>
  <si>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</si>
  <si>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</si>
  <si>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</si>
  <si>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</si>
  <si>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</si>
  <si>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</si>
  <si>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</si>
  <si>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</si>
  <si>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</si>
  <si>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</si>
  <si>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</si>
  <si>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</si>
  <si>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</si>
  <si>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</si>
  <si>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</si>
  <si>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</si>
  <si>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</si>
  <si>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</si>
  <si>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</si>
  <si>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</si>
  <si>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</si>
  <si>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</si>
  <si>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</si>
  <si>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</si>
  <si>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</si>
  <si>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</si>
  <si>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</si>
  <si>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</si>
  <si>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</si>
  <si>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</si>
  <si>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</si>
  <si>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</si>
  <si>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</si>
  <si>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</si>
  <si>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</si>
  <si>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</si>
  <si>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</si>
  <si>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</si>
  <si>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</si>
  <si>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</si>
  <si>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</si>
  <si>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</si>
  <si>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</si>
  <si>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</si>
  <si>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</si>
  <si>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</si>
  <si>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</si>
  <si>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</si>
  <si>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</si>
  <si>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</si>
  <si>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</si>
  <si>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</si>
  <si>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</si>
  <si>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</si>
  <si>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</si>
  <si>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</si>
  <si>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</si>
  <si>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</si>
  <si>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</si>
  <si>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</si>
  <si>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</si>
  <si>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</si>
  <si>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</si>
  <si>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</si>
  <si>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</si>
  <si>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</si>
  <si>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</si>
  <si>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</si>
  <si>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</si>
  <si>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</si>
  <si>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</si>
  <si>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</si>
  <si>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</si>
  <si>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</si>
  <si>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</si>
  <si>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</si>
  <si>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</si>
  <si>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</si>
  <si>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</si>
  <si>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</si>
  <si>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</si>
  <si>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</si>
  <si>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</si>
  <si>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</si>
  <si>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</si>
  <si>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</si>
  <si>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</si>
  <si>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</si>
  <si>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</si>
  <si>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</si>
  <si>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</si>
  <si>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</si>
  <si>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</si>
  <si>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</si>
  <si>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</si>
  <si>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</si>
  <si>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</si>
  <si>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</si>
  <si>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</si>
  <si>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</si>
  <si>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</si>
  <si>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</si>
  <si>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</si>
  <si>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</si>
  <si>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</si>
  <si>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</si>
  <si>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</si>
  <si>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</si>
  <si>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</si>
  <si>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</si>
  <si>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</si>
  <si>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</si>
  <si>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</si>
  <si>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</si>
  <si>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</si>
  <si>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</si>
  <si>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</si>
  <si>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</si>
  <si>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</si>
  <si>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</si>
  <si>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</si>
  <si>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</si>
  <si>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</si>
  <si>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</si>
  <si>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</si>
  <si>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</si>
  <si>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</si>
  <si>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</si>
  <si>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</si>
  <si>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</si>
  <si>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</si>
  <si>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</si>
  <si>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</si>
  <si>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</si>
  <si>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</si>
  <si>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</si>
  <si>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</si>
  <si>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</si>
  <si>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</si>
  <si>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</si>
  <si>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</si>
  <si>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</si>
  <si>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</si>
  <si>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</si>
  <si>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</si>
  <si>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</si>
  <si>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</si>
  <si>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</si>
  <si>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</si>
  <si>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</si>
  <si>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</si>
  <si>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</si>
  <si>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</si>
  <si>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</si>
  <si>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</si>
  <si>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</si>
  <si>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</si>
  <si>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</si>
  <si>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</si>
  <si>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</si>
  <si>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</si>
  <si>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</si>
  <si>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</si>
  <si>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</si>
  <si>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</si>
  <si>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</si>
  <si>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</si>
  <si>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</si>
  <si>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</si>
  <si>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</si>
  <si>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</si>
  <si>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</si>
  <si>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</si>
  <si>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</si>
  <si>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</si>
  <si>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</si>
  <si>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</si>
  <si>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</si>
  <si>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</si>
  <si>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</si>
  <si>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</si>
  <si>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</si>
  <si>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</si>
  <si>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</si>
  <si>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</si>
  <si>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</si>
  <si>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</si>
  <si>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</si>
  <si>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</si>
  <si>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</si>
  <si>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</si>
  <si>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</si>
  <si>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</si>
  <si>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</si>
  <si>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</si>
  <si>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</si>
  <si>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</si>
  <si>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</si>
  <si>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</si>
  <si>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</si>
  <si>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</si>
  <si>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</si>
  <si>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</si>
  <si>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</si>
  <si>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</si>
  <si>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</si>
  <si>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</si>
  <si>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</si>
  <si>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</si>
  <si>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</si>
  <si>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</si>
  <si>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</si>
  <si>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</si>
  <si>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</si>
  <si>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</si>
  <si>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</si>
  <si>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</si>
  <si>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</si>
  <si>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</si>
  <si>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</si>
  <si>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</si>
  <si>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</si>
  <si>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</si>
  <si>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</si>
  <si>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</si>
  <si>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</si>
  <si>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</si>
  <si>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</si>
  <si>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</si>
  <si>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</si>
  <si>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</si>
  <si>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</si>
  <si>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</si>
  <si>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</si>
  <si>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</si>
  <si>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</si>
  <si>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</si>
  <si>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</si>
  <si>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</si>
  <si>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</si>
  <si>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</si>
  <si>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</si>
  <si>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</si>
  <si>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</si>
  <si>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</si>
  <si>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</si>
  <si>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</si>
  <si>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</si>
  <si>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</si>
  <si>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</si>
  <si>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</si>
  <si>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</si>
  <si>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</si>
  <si>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</si>
  <si>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</si>
  <si>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</si>
  <si>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</si>
  <si>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</si>
  <si>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</si>
  <si>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</si>
  <si>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</si>
  <si>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</si>
  <si>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</si>
  <si>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</si>
  <si>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</si>
  <si>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</si>
  <si>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</si>
  <si>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</si>
  <si>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</si>
  <si>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</si>
  <si>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</si>
  <si>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</si>
  <si>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</si>
  <si>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</si>
  <si>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</si>
  <si>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</si>
  <si>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</si>
  <si>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</si>
  <si>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</si>
  <si>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</si>
  <si>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</si>
  <si>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</si>
  <si>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</si>
  <si>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</si>
  <si>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</si>
  <si>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</si>
  <si>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</si>
  <si>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</si>
  <si>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</si>
  <si>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</si>
  <si>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</si>
  <si>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</si>
  <si>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</si>
  <si>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</si>
  <si>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</si>
  <si>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</si>
  <si>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</si>
  <si>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</si>
  <si>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</si>
  <si>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</si>
  <si>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</si>
  <si>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</si>
  <si>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</si>
  <si>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</si>
  <si>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</si>
  <si>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</si>
  <si>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</si>
  <si>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</si>
  <si>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</si>
  <si>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</si>
  <si>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</si>
  <si>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</si>
  <si>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</si>
  <si>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</si>
  <si>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</si>
  <si>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</si>
  <si>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</si>
  <si>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</si>
  <si>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</si>
  <si>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</si>
  <si>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</si>
  <si>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</si>
  <si>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</si>
  <si>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</si>
  <si>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</si>
  <si>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</si>
  <si>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</si>
  <si>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</si>
  <si>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</si>
  <si>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</si>
  <si>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</si>
  <si>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</si>
  <si>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</si>
  <si>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</si>
  <si>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</si>
  <si>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 xml:space="preserve"> nO PCM </t>
  </si>
  <si>
    <t>40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</si>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</sst>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315.47833680555777</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11741</v>
      </c>
      <c r="E3" s="133" t="s">
        <v>39021</v>
      </c>
      <c r="F3" s="130">
        <v>45978.394618055558</v>
      </c>
      <c r="G3" s="134">
        <f ca="1">IFERROR(NOW()-F3,"")</f>
        <v>3.2144675926247146E-2</v>
      </c>
      <c r="H3" s="130">
        <v>45978.389687499999</v>
      </c>
      <c r="I3" s="132" t="str">
        <f>IFERROR(VLOOKUP(D3,DB!A:F,6,0),"")</f>
        <v>Generator-SG</v>
      </c>
      <c r="J3" s="132" t="str">
        <f>IFERROR(VLOOKUP(D3,DB!A:G,7,0),"")</f>
        <v>Dead</v>
      </c>
      <c r="K3" s="135"/>
      <c r="L3" s="136" t="str">
        <f>IFERROR(VLOOKUP(D3,DB!A:I,9,0),"")</f>
        <v>Latis</v>
      </c>
    </row>
    <row r="4" spans="1:15" ht="15" customHeight="1">
      <c r="A4" s="131"/>
      <c r="B4" s="132" t="str">
        <f>IFERROR(VLOOKUP(D4,DB!A:K,11,0),"")</f>
        <v/>
      </c>
      <c r="C4" s="132"/>
      <c r="D4" s="132"/>
      <c r="E4" s="133"/>
      <c r="F4" s="130"/>
      <c r="G4" s="134">
        <f ca="1">IFERROR(NOW()-F4,"")</f>
        <v>45978.426762731484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45978.426762731484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45978.426762731484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45978.426762731484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45978.426762731484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45978.426762731484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45978.426762731484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45978.426762731484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45978.426762731484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45978.426762731484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45978.426762731484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45978.426762731484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45978.426762731484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45978.426762731484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45978.426762731484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45978.426762731484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45978.426762731484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45978.426762731484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45978.426762731484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45978.426762731484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45978.426762731484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45978.426762731484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45978.426762731484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45978.426762731484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45978.426762731484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45978.426762731484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45978.426762731484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45978.426762731484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45978.426762731484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45978.426762731484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45978.426762731484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45978.426762731484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45978.426762731484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45978.426762731484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45978.426762731484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45978.426762731484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45978.426762731484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45978.426762731484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45978.426762731484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45978.426762731484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45978.426762731484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45978.426762731484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45978.426762731484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45978.426762731484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45978.426762731484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45978.426762731484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45978.426762731484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45978.426762731484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45978.426762731484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45978.426762731484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45978.426762731484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45978.426762731484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45978.426762731484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45978.426762731484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45978.426762731484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45978.426762731484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45978.426762731484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45978.426762731484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45978.426762731484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45978.426762731484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45978.426762731484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45978.426762731484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45978.426762731484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45978.426762731484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45978.426762731484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45978.426762731484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45978.426762731484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45978.426762731484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45978.426762731484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45978.426762731484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45978.426762731484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45978.426762731484</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57659413-6A09-4BE9-BD75-AF6649B7E1D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39024</v>
      </c>
      <c r="N1" s="88" t="s">
        <v>39025</v>
      </c>
      <c r="O1" s="88" t="s">
        <v>39026</v>
      </c>
      <c r="P1" s="88" t="s">
        <v>39027</v>
      </c>
      <c r="Q1" s="88" t="s">
        <v>39028</v>
      </c>
      <c r="R1" s="88" t="s">
        <v>39029</v>
      </c>
      <c r="S1" s="88" t="s">
        <v>39030</v>
      </c>
      <c r="T1" s="88" t="s">
        <v>39031</v>
      </c>
      <c r="U1" s="88" t="s">
        <v>39032</v>
      </c>
      <c r="V1" s="88" t="s">
        <v>39033</v>
      </c>
      <c r="W1" s="88" t="s">
        <v>39034</v>
      </c>
      <c r="X1" s="88" t="s">
        <v>39035</v>
      </c>
      <c r="Y1" s="88" t="s">
        <v>39036</v>
      </c>
      <c r="Z1" s="88" t="s">
        <v>39037</v>
      </c>
      <c r="AA1" s="88" t="s">
        <v>39038</v>
      </c>
      <c r="AB1" s="88" t="s">
        <v>39039</v>
      </c>
      <c r="AC1" s="88" t="s">
        <v>39040</v>
      </c>
      <c r="AD1" s="88" t="s">
        <v>39041</v>
      </c>
      <c r="AE1" s="88" t="s">
        <v>39042</v>
      </c>
      <c r="AF1" s="88" t="s">
        <v>39043</v>
      </c>
      <c r="AG1" s="88" t="s">
        <v>39044</v>
      </c>
      <c r="AH1" s="88" t="s">
        <v>39045</v>
      </c>
      <c r="AI1" s="88" t="s">
        <v>39046</v>
      </c>
      <c r="AJ1" s="88" t="s">
        <v>39047</v>
      </c>
      <c r="AK1" s="88" t="s">
        <v>39048</v>
      </c>
      <c r="AL1" s="88" t="s">
        <v>39049</v>
      </c>
      <c r="AM1" s="88" t="s">
        <v>39050</v>
      </c>
      <c r="AN1" s="88" t="s">
        <v>39051</v>
      </c>
      <c r="AO1" s="88" t="s">
        <v>39052</v>
      </c>
      <c r="AP1" s="88" t="s">
        <v>39053</v>
      </c>
      <c r="AQ1" s="88" t="s">
        <v>39054</v>
      </c>
      <c r="AR1" s="88" t="s">
        <v>39055</v>
      </c>
      <c r="AS1" s="88" t="s">
        <v>39056</v>
      </c>
      <c r="AT1" s="88" t="s">
        <v>39057</v>
      </c>
      <c r="AU1" s="88" t="s">
        <v>39058</v>
      </c>
      <c r="AV1" s="88" t="s">
        <v>39059</v>
      </c>
      <c r="AW1" s="88" t="s">
        <v>39060</v>
      </c>
      <c r="AX1" s="88" t="s">
        <v>39061</v>
      </c>
      <c r="AY1" s="88" t="s">
        <v>39062</v>
      </c>
      <c r="AZ1" s="88" t="s">
        <v>39063</v>
      </c>
      <c r="BA1" s="88" t="s">
        <v>39064</v>
      </c>
      <c r="BB1" s="88" t="s">
        <v>39065</v>
      </c>
      <c r="BC1" s="88" t="s">
        <v>39066</v>
      </c>
      <c r="BD1" s="88" t="s">
        <v>39067</v>
      </c>
      <c r="BE1" s="88" t="s">
        <v>39068</v>
      </c>
      <c r="BF1" s="88" t="s">
        <v>39069</v>
      </c>
      <c r="BG1" s="88" t="s">
        <v>39070</v>
      </c>
      <c r="BH1" s="88" t="s">
        <v>39071</v>
      </c>
      <c r="BI1" s="88" t="s">
        <v>39072</v>
      </c>
      <c r="BJ1" s="88" t="s">
        <v>39073</v>
      </c>
      <c r="BK1" s="88" t="s">
        <v>39074</v>
      </c>
      <c r="BL1" s="88" t="s">
        <v>39075</v>
      </c>
      <c r="BM1" s="88" t="s">
        <v>39076</v>
      </c>
      <c r="BN1" s="88" t="s">
        <v>39077</v>
      </c>
      <c r="BO1" s="88" t="s">
        <v>39078</v>
      </c>
      <c r="BP1" s="88" t="s">
        <v>39079</v>
      </c>
      <c r="BQ1" s="88" t="s">
        <v>39080</v>
      </c>
      <c r="BR1" s="88" t="s">
        <v>39081</v>
      </c>
      <c r="BS1" s="88" t="s">
        <v>39082</v>
      </c>
      <c r="BT1" s="88" t="s">
        <v>39083</v>
      </c>
      <c r="BU1" s="88" t="s">
        <v>39084</v>
      </c>
      <c r="BV1" s="88" t="s">
        <v>39085</v>
      </c>
      <c r="BW1" s="88" t="s">
        <v>39086</v>
      </c>
      <c r="BX1" s="88" t="s">
        <v>39087</v>
      </c>
      <c r="BY1" s="88" t="s">
        <v>39088</v>
      </c>
      <c r="BZ1" s="88" t="s">
        <v>39089</v>
      </c>
      <c r="CA1" s="88" t="s">
        <v>39090</v>
      </c>
      <c r="CB1" s="88" t="s">
        <v>39091</v>
      </c>
      <c r="CC1" s="88" t="s">
        <v>39092</v>
      </c>
      <c r="CD1" s="88" t="s">
        <v>39093</v>
      </c>
      <c r="CE1" s="88" t="s">
        <v>39094</v>
      </c>
      <c r="CF1" s="88" t="s">
        <v>39095</v>
      </c>
      <c r="CG1" s="88" t="s">
        <v>39096</v>
      </c>
      <c r="CH1" s="88" t="s">
        <v>39097</v>
      </c>
      <c r="CI1" s="88" t="s">
        <v>39098</v>
      </c>
      <c r="CJ1" s="88" t="s">
        <v>39099</v>
      </c>
    </row>
    <row r="2" spans="1:88" s="138" customFormat="1" ht="31.5" customHeight="1">
      <c r="A2" s="61" t="s">
        <v>39100</v>
      </c>
      <c r="B2" s="61" t="s">
        <v>27</v>
      </c>
      <c r="C2" s="61">
        <v>1</v>
      </c>
      <c r="D2" s="61" t="s">
        <v>19542</v>
      </c>
      <c r="E2" s="85" t="s">
        <v>39101</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153.42692476852244</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39106</v>
      </c>
      <c r="B4" s="18" t="str">
        <f>IFERROR(VLOOKUP(D4,DB!A:K,11,0),"")</f>
        <v>R2</v>
      </c>
      <c r="C4" s="18">
        <v>1</v>
      </c>
      <c r="D4" s="18" t="s">
        <v>22777</v>
      </c>
      <c r="E4" s="103" t="s">
        <v>39021</v>
      </c>
      <c r="F4" s="137">
        <v>45976.436342592591</v>
      </c>
      <c r="G4" s="105">
        <f ca="1">IFERROR(NOW()-F4,"-")</f>
        <v>1.9904201388926595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2</v>
      </c>
      <c r="D5" s="18" t="s">
        <v>20838</v>
      </c>
      <c r="E5" s="103" t="s">
        <v>39021</v>
      </c>
      <c r="F5" s="104">
        <v>45978.357812499999</v>
      </c>
      <c r="G5" s="105">
        <f ca="1">IFERROR(NOW()-F5,"-")</f>
        <v>6.8950231485359836E-2</v>
      </c>
      <c r="H5" s="104">
        <v>45978.345763888887</v>
      </c>
      <c r="I5" s="18" t="str">
        <f>IFERROR(VLOOKUP(D5,DB!A:F,6,0),"")</f>
        <v>SCECO</v>
      </c>
      <c r="J5" s="18" t="str">
        <f>IFERROR(VLOOKUP(D5,DB!A:G,7,0),"")</f>
        <v>Dead+No BB Design+No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24801</v>
      </c>
      <c r="E6" s="103" t="s">
        <v>39021</v>
      </c>
      <c r="F6" s="104"/>
      <c r="G6" s="105">
        <f ca="1">IFERROR(NOW()-F6,"-")</f>
        <v>45978.426762731484</v>
      </c>
      <c r="H6" s="104">
        <v>45978.328020833331</v>
      </c>
      <c r="I6" s="18" t="str">
        <f>IFERROR(VLOOKUP(D6,DB!A:F,6,0),"")</f>
        <v>SCECO</v>
      </c>
      <c r="J6" s="18" t="str">
        <f>IFERROR(VLOOKUP(D6,DB!A:G,7,0),"")</f>
        <v>No BB Shifted+No BB Design</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
      </c>
      <c r="C7" s="61"/>
      <c r="D7" s="61"/>
      <c r="E7" s="85"/>
      <c r="F7" s="74"/>
      <c r="G7" s="75">
        <f ca="1">IFERROR(NOW()-F7,"-")</f>
        <v>45978.426762731484</v>
      </c>
      <c r="H7" s="74"/>
      <c r="I7" s="61" t="str">
        <f>IFERROR(VLOOKUP(D7,DB!A:F,6,0),"")</f>
        <v/>
      </c>
      <c r="J7" s="61" t="str">
        <f>IFERROR(VLOOKUP(D7,DB!A:G,7,0),"")</f>
        <v/>
      </c>
      <c r="K7" s="86"/>
      <c r="L7" s="61" t="str">
        <f>IFERROR(VLOOKUP(D7,DB!A:I,9,0),"")</f>
        <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45978.426762731484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45978.426762731484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45978.426762731484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45978.426762731484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45978.426762731484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45978.426762731484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45978.426762731484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45978.426762731484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45978.426762731484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45978.426762731484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45978.426762731484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45978.426762731484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45978.426762731484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45978.426762731484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45978.426762731484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45978.426762731484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45978.426762731484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45978.426762731484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45978.426762731484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45978.426762731484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45978.426762731484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45978.426762731484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45978.426762731484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45978.426762731484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45978.426762731484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45978.426762731484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45978.426762731484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45978.426762731484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45978.426762731484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45978.426762731484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45978.426762731484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45978.426762731484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45978.426762731484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45978.426762731484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45978.426762731484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45978.426762731484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45978.426762731484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45978.426762731484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45978.426762731484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45978.426762731484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45978.426762731484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45978.426762731484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45978.426762731484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45978.426762731484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45978.426762731484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45978.426762731484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45978.426762731484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45978.426762731484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45978.426762731484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45978.426762731484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45978.426762731484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45978.426762731484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45978.426762731484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45978.426762731484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45978.426762731484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45978.426762731484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45978.426762731484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45978.426762731484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45978.426762731484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45978.426762731484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45978.426762731484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45978.426762731484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45978.426762731484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45978.426762731484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45978.426762731484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45978.426762731484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45978.426762731484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45978.426762731484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45978.426762731484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45978.426762731484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45978.426762731484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45978.426762731484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45978.426762731484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45978.426762731484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45978.426762731484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45978.426762731484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45978.426762731484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45978.426762731484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45978.426762731484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45978.426762731484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45978.426762731484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45978.426762731484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45978.426762731484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45978.426762731484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45978.426762731484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45978.426762731484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45978.426762731484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45978.426762731484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45978.426762731484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45978.426762731484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45978.426762731484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45978.426762731484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45978.426762731484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45978.426762731484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45978.426762731484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45978.426762731484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45978.426762731484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45978.426762731484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45978.426762731484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45978.426762731484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45978.426762731484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45978.426762731484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45978.426762731484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45978.426762731484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45978.426762731484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45978.426762731484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45978.426762731484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45978.426762731484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45978.426762731484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45978.426762731484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45978.426762731484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45978.426762731484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45978.426762731484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45978.426762731484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45978.426762731484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45978.426762731484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45978.426762731484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45978.426762731484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45978.426762731484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45978.426762731484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45978.426762731484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45978.426762731484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45978.426762731484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45978.426762731484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45978.426762731484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45978.426762731484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45978.426762731484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45978.426762731484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45978.426762731484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45978.426762731484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45978.426762731484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45978.426762731484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45978.426762731484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45978.426762731484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45978.426762731484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45978.426762731484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45978.426762731484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45978.426762731484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45978.426762731484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45978.426762731484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45978.426762731484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45978.426762731484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45978.426762731484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45978.426762731484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45978.426762731484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45978.426762731484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45978.426762731484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45978.426762731484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45978.426762731484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45978.426762731484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45978.426762731484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45978.426762731484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45978.426762731484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45978.426762731484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45978.426762731484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45978.426762731484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45978.426762731484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45978.426762731484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45978.426762731484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45978.426762731484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45978.426762731484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45978.426762731484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45978.426762731484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45978.426762731484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45978.426762731484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45978.426762731484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45978.426762731484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45978.426762731484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45978.426762731484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45978.426762731484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45978.426762731484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45978.426762731484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45978.426762731484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45978.426762731484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45978.426762731484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45978.426762731484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45978.426762731484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45978.426762731484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45978.426762731484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45978.426762731484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45978.426762731484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45978.426762731484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45978.426762731484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45978.426762731484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45978.426762731484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45978.426762731484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45978.426762731484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45978.426762731484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45978.426762731484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45978.426762731484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45978.426762731484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45978.426762731484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45978.426762731484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45978.426762731484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45978.426762731484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45978.426762731484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45978.426762731484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45978.426762731484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45978.426762731484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45978.426762731484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45978.426762731484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45978.426762731484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45978.426762731484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45978.426762731484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45978.426762731484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45978.426762731484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45978.426762731484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45978.426762731484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45978.426762731484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45978.426762731484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45978.426762731484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39112</v>
      </c>
      <c r="B2" s="61" t="str">
        <f>IFERROR(VLOOKUP(D2,DB!A:K,11,0),"")</f>
        <v>R3</v>
      </c>
      <c r="C2" s="18">
        <v>1</v>
      </c>
      <c r="D2" s="18" t="s">
        <v>14076</v>
      </c>
      <c r="E2" s="18" t="s">
        <v>39021</v>
      </c>
      <c r="F2" s="20">
        <v>45978.331469907411</v>
      </c>
      <c r="G2" s="21">
        <f t="shared" ref="G2:G18" ca="1" si="0">IFERROR(NOW()-F2,"-")</f>
        <v>9.529282407311257E-2</v>
      </c>
      <c r="H2" s="22">
        <v>45978.325949074075</v>
      </c>
      <c r="I2" s="19" t="str">
        <f>IFERROR(VLOOKUP(D2,DB!A:F,6,0),"")</f>
        <v>SCECO</v>
      </c>
      <c r="J2" s="18" t="str">
        <f>IFERROR(VLOOKUP(D2,DB!A:G,7,0),"")</f>
        <v>Dead</v>
      </c>
      <c r="K2" s="45" t="s">
        <v>39113</v>
      </c>
      <c r="L2" s="23" t="str">
        <f>IFERROR(VLOOKUP(D2,DB!A:I,9,0),"")</f>
        <v>Latis</v>
      </c>
    </row>
    <row r="3" spans="1:13" ht="15" customHeight="1">
      <c r="A3" s="19" t="s">
        <v>39114</v>
      </c>
      <c r="B3" s="61" t="str">
        <f>IFERROR(VLOOKUP(D3,DB!A:K,11,0),"")</f>
        <v>R3</v>
      </c>
      <c r="C3" s="18">
        <v>2</v>
      </c>
      <c r="D3" s="18" t="s">
        <v>14885</v>
      </c>
      <c r="E3" s="18" t="s">
        <v>39021</v>
      </c>
      <c r="F3" s="22">
        <v>45978.366365740738</v>
      </c>
      <c r="G3" s="21">
        <f t="shared" ca="1" si="0"/>
        <v>6.0396990746085066E-2</v>
      </c>
      <c r="H3" s="22">
        <v>45978.35528935185</v>
      </c>
      <c r="I3" s="19" t="str">
        <f>IFERROR(VLOOKUP(D3,DB!A:F,6,0),"")</f>
        <v>SCECO</v>
      </c>
      <c r="J3" s="18" t="str">
        <f>IFERROR(VLOOKUP(D3,DB!A:G,7,0),"")</f>
        <v>Vandalized</v>
      </c>
      <c r="K3" s="45" t="s">
        <v>39115</v>
      </c>
      <c r="L3" s="23" t="str">
        <f>IFERROR(VLOOKUP(D3,DB!A:I,9,0),"")</f>
        <v>Latis</v>
      </c>
    </row>
    <row r="4" spans="1:13" ht="15" customHeight="1">
      <c r="A4" s="19"/>
      <c r="B4" s="61" t="str">
        <f>IFERROR(VLOOKUP(D4,DB!A:K,11,0),"")</f>
        <v/>
      </c>
      <c r="C4" s="18"/>
      <c r="D4" s="18"/>
      <c r="E4" s="18"/>
      <c r="F4" s="20"/>
      <c r="G4" s="21">
        <f t="shared" ca="1" si="0"/>
        <v>45978.426762731484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45978.426762731484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45978.426762731484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45978.426762731484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45978.426762731484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45978.426762731484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45978.426762731484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45978.426762731484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45978.426762731484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45978.426762731484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45978.426762731484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45978.426762731484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45978.426762731484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45978.426762731484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45978.426762731484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45978.426762731484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45978.426762731484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45978.426762731484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45978.426762731484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45978.426762731484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45978.426762731484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45978.426762731484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45978.426762731484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45978.426762731484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45978.426762731484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45978.426762731484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45978.426762731484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45978.426762731484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45978.426762731484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45978.426762731484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45978.426762731484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45978.426762731484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45978.426762731484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45978.426762731484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45978.426762731484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45978.426762731484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45978.426762731484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45978.426762731484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45978.426762731484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45978.426762731484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45978.426762731484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45978.426762731484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45978.426762731484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45978.426762731484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45978.426762731484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45978.426762731484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45978.426762731484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45978.426762731484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45978.426762731484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45978.426762731484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45978.426762731484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45978.426762731484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45978.426762731484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45978.426762731484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45978.426762731484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45978.426762731484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45978.426762731484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45978.426762731484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45978.426762731484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45978.426762731484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45978.426762731484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45978.426762731484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45978.426762731484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45978.426762731484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45978.426762731484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45978.426762731484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45978.426762731484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45978.426762731484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45978.426762731484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45978.426762731484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45978.426762731484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45978.426762731484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45978.426762731484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45978.426762731484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45978.426762731484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45978.426762731484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45978.426762731484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45978.426762731484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45978.426762731484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45978.426762731484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45978.426762731484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45978.426762731484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45978.426762731484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45978.426762731484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45978.426762731484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45978.426762731484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45978.426762731484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45978.426762731484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45978.426762731484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45978.426762731484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45978.426762731484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45978.426762731484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45978.426762731484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45978.426762731484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45978.426762731484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45978.426762731484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45978.426762731484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45978.426762731484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45978.426762731484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45978.426762731484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45978.426762731484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45978.426762731484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45978.426762731484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45978.426762731484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45978.426762731484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45978.426762731484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45978.426762731484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45978.426762731484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45978.426762731484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45978.426762731484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45978.426762731484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45978.426762731484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45978.426762731484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45978.426762731484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45978.426762731484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45978.426762731484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45978.426762731484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45978.426762731484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45978.426762731484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45978.426762731484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45978.426762731484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45978.426762731484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45978.426762731484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45978.426762731484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45978.426762731484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45978.426762731484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45978.426762731484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45978.426762731484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45978.426762731484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45978.426762731484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45978.426762731484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45978.426762731484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45978.426762731484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45978.426762731484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45978.426762731484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45978.426762731484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45978.426762731484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45978.426762731484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45978.426762731484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45978.426762731484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45978.426762731484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45978.426762731484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45978.426762731484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45978.426762731484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45978.426762731484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45978.426762731484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45978.426762731484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45978.426762731484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45978.426762731484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45978.426762731484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45978.426762731484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45978.426762731484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45978.426762731484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45978.426762731484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45978.426762731484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45978.426762731484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45978.426762731484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45978.426762731484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45978.426762731484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45978.426762731484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45978.426762731484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45978.426762731484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45978.426762731484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45978.426762731484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45978.426762731484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45978.426762731484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45978.426762731484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45978.426762731484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45978.426762731484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45978.426762731484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45978.426762731484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45978.426762731484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45978.426762731484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45978.426762731484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45978.426762731484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45978.426762731484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45978.426762731484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45978.426762731484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45978.426762731484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45978.426762731484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45978.426762731484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45978.426762731484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45978.426762731484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45978.426762731484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45978.426762731484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45978.426762731484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45978.426762731484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45978.426762731484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45978.426762731484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45978.426762731484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45978.426762731484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45978.426762731484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45978.426762731484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45978.426762731484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45978.426762731484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45978.426762731484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45978.426762731484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45978.426762731484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45978.426762731484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45978.426762731484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45978.426762731484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45978.426762731484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45978.426762731484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45978.426762731484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45978.426762731484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45978.426762731484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45978.426762731484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45978.426762731484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45978.426762731484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45978.426762731484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45978.426762731484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45978.426762731484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45978.426762731484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45978.426762731484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45978.426762731484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45978.426762731484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45978.426762731484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45978.426762731484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45978.426762731484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45978.426762731484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45978.426762731484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45978.426762731484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45978.426762731484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45978.426762731484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45978.426762731484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45978.426762731484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45978.426762731484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45978.426762731484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45978.426762731484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45978.426762731484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45978.426762731484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45978.426762731484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45978.426762731484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45978.426762731484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45978.426762731484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45978.426762731484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45978.426762731484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45978.426762731484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45978.426762731484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45978.426762731484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45978.426762731484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45978.426762731484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45978.426762731484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45978.426762731484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45978.426762731484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45978.426762731484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45978.426762731484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45978.426762731484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45978.426762731484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45978.426762731484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45978.426762731484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45978.426762731484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45978.426762731484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45978.426762731484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45978.426762731484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45978.426762731484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45978.426762731484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45978.426762731484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45978.426762731484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45978.426762731484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45978.426762731484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45978.426762731484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45978.426762731484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45978.426762731484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45978.426762731484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45978.426762731484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45978.426762731484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45978.426762731484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45978.426762731484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45978.426762731484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45978.426762731484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45978.426762731484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45978.426762731484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45978.426762731484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45978.426762731484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45978.426762731484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45978.426762731484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45978.426762731484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45978.426762731484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45978.426762731484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45978.426762731484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45978.426762731484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45978.426762731484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45978.426762731484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45978.426762731484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45978.426762731484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45978.426762731484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45978.426762731484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45978.426762731484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45978.426762731484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45978.426762731484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45978.426762731484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45978.426762731484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45978.426762731484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45978.426762731484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45978.426762731484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45978.426762731484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45978.426762731484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45978.426762731484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45978.426762731484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45978.426762731484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45978.426762731484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45978.426762731484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45978.426762731484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45978.426762731484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45978.426762731484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45978.426762731484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45978.426762731484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45978.426762731484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45978.426762731484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45978.426762731484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45978.426762731484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45978.426762731484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45978.426762731484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45978.426762731484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45978.426762731484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45978.426762731484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45978.426762731484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45978.426762731484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45978.426762731484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45978.426762731484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45978.426762731484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45978.426762731484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45978.426762731484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45978.426762731484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45978.426762731484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45978.426762731484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45978.426762731484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45978.426762731484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45978.426762731484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45978.426762731484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45978.426762731484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45978.426762731484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45978.426762731484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45978.426762731484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45978.426762731484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45978.426762731484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45978.426762731484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45978.426762731484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45978.426762731484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45978.426762731484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45978.426762731484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45978.426762731484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45978.426762731484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45978.426762731484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45978.426762731484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45978.426762731484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45978.426762731484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45978.426762731484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45978.426762731484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45978.426762731484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45978.426762731484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45978.426762731484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45978.426762731484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45978.426762731484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45978.426762731484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45978.426762731484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45978.426762731484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45978.426762731484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45978.426762731484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45978.426762731484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45978.426762731484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45978.426762731484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45978.426762731484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45978.426762731484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45978.426762731484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45978.426762731484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45978.426762731484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45978.426762731484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45978.426762731484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45978.426762731484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45978.426762731484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45978.426762731484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45978.426762731484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45978.426762731484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45978.426762731484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45978.426762731484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45978.426762731484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45978.426762731484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45978.426762731484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45978.426762731484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45978.426762731484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45978.426762731484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45978.426762731484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45978.426762731484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45978.426762731484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45978.426762731484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45978.426762731484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45978.426762731484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45978.426762731484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45978.426762731484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45978.426762731484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45978.426762731484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45978.426762731484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45978.426762731484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45978.426762731484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45978.426762731484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45978.426762731484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45978.426762731484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45978.426762731484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45978.426762731484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45978.426762731484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45978.426762731484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45978.426762731484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45978.426762731484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45978.426762731484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45978.426762731484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45978.426762731484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45978.426762731484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45978.426762731484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45978.426762731484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45978.426762731484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45978.426762731484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45978.426762731484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45978.426762731484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45978.426762731484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45978.426762731484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45978.426762731484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45978.426762731484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45978.426762731484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45978.426762731484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45978.426762731484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45978.426762731484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45978.426762731484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45978.426762731484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45978.426762731484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45978.426762731484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45978.426762731484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45978.426762731484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45978.426762731484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45978.426762731484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45978.426762731484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45978.426762731484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45978.426762731484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45978.426762731484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45978.426762731484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45978.426762731484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45978.426762731484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45978.426762731484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45978.426762731484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45978.426762731484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45978.426762731484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45978.426762731484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45978.426762731484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45978.426762731484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45978.426762731484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45978.426762731484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45978.426762731484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45978.426762731484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45978.426762731484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45978.426762731484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45978.426762731484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45978.426762731484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45978.426762731484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45978.426762731484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45978.426762731484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45978.426762731484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45978.426762731484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45978.426762731484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45978.426762731484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45978.426762731484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45978.426762731484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45978.426762731484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45978.426762731484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45978.426762731484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45978.426762731484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45978.426762731484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45978.426762731484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45978.426762731484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45978.426762731484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45978.426762731484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45978.426762731484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45978.426762731484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45978.426762731484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45978.426762731484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45978.426762731484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45978.426762731484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45978.426762731484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45978.426762731484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45978.426762731484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45978.426762731484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45978.426762731484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45978.426762731484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45978.426762731484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45978.426762731484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45978.426762731484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45978.426762731484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45978.426762731484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45978.426762731484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45978.426762731484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45978.426762731484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45978.426762731484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45978.426762731484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45978.426762731484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45978.426762731484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45978.426762731484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45978.426762731484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45978.426762731484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45978.426762731484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45978.426762731484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45978.426762731484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45978.426762731484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45978.426762731484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45978.426762731484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45978.426762731484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45978.426762731484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45978.426762731484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45978.426762731484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45978.426762731484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45978.426762731484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45978.426762731484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45978.426762731484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45978.426762731484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45978.426762731484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45978.426762731484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45978.426762731484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45978.426762731484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45978.426762731484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45978.426762731484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45978.426762731484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45978.426762731484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45978.426762731484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45978.426762731484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45978.426762731484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45978.426762731484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45978.426762731484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45978.426762731484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45978.426762731484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45978.426762731484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45978.426762731484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45978.426762731484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45978.426762731484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45978.426762731484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45978.426762731484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45978.426762731484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45978.426762731484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45978.426762731484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45978.426762731484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45978.426762731484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45978.426762731484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45978.426762731484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45978.426762731484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45978.426762731484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45978.426762731484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45978.426762731484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45978.426762731484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45978.426762731484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45978.426762731484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45978.426762731484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45978.426762731484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45978.426762731484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45978.426762731484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45978.426762731484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45978.426762731484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45978.426762731484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45978.426762731484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45978.426762731484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45978.426762731484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45978.426762731484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45978.426762731484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45978.426762731484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45978.426762731484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45978.426762731484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45978.426762731484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45978.426762731484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45978.426762731484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45978.426762731484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45978.426762731484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45978.426762731484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45978.426762731484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45978.426762731484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45978.426762731484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45978.426762731484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45978.426762731484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45978.426762731484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45978.426762731484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45978.426762731484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45978.426762731484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45978.426762731484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45978.426762731484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45978.426762731484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45978.426762731484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45978.426762731484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45978.426762731484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45978.426762731484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45978.426762731484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45978.426762731484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45978.426762731484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45978.426762731484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45978.426762731484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45978.426762731484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45978.426762731484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45978.426762731484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45978.426762731484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45978.426762731484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45978.426762731484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45978.426762731484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45978.426762731484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45978.426762731484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45978.426762731484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45978.426762731484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45978.426762731484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45978.426762731484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45978.426762731484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45978.426762731484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45978.426762731484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45978.426762731484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45978.426762731484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45978.426762731484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45978.426762731484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45978.426762731484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45978.426762731484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45978.426762731484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45978.426762731484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45978.426762731484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45978.426762731484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45978.426762731484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45978.426762731484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45978.426762731484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45978.426762731484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45978.426762731484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45978.426762731484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45978.426762731484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45978.426762731484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45978.426762731484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45978.426762731484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45978.426762731484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45978.426762731484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45978.426762731484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45978.426762731484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45978.426762731484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45978.426762731484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45978.426762731484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45978.426762731484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45978.426762731484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45978.426762731484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45978.426762731484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45978.426762731484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45978.426762731484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45978.426762731484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45978.426762731484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45978.426762731484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45978.426762731484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45978.426762731484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45978.426762731484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45978.426762731484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45978.426762731484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45978.426762731484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45978.426762731484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45978.426762731484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45978.426762731484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45978.426762731484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45978.426762731484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45978.426762731484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45978.426762731484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45978.426762731484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45978.426762731484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45978.426762731484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45978.426762731484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45978.426762731484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45978.426762731484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45978.426762731484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45978.426762731484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45978.426762731484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45978.426762731484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45978.426762731484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45978.426762731484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45978.426762731484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45978.426762731484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45978.426762731484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45978.426762731484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45978.426762731484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45978.426762731484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45978.426762731484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45978.426762731484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45978.426762731484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45978.426762731484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45978.426762731484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45978.426762731484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45978.426762731484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45978.426762731484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45978.426762731484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45978.426762731484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45978.426762731484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45978.426762731484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45978.426762731484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45978.426762731484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45978.426762731484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45978.426762731484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45978.426762731484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45978.426762731484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45978.426762731484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45978.426762731484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45978.426762731484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45978.426762731484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45978.426762731484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45978.426762731484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45978.426762731484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45978.426762731484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45978.426762731484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45978.426762731484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45978.426762731484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45978.426762731484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45978.426762731484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45978.426762731484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45978.426762731484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45978.426762731484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45978.426762731484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45978.426762731484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45978.426762731484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45978.426762731484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45978.426762731484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45978.426762731484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45978.426762731484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45978.426762731484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45978.426762731484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45978.426762731484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45978.426762731484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45978.426762731484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45978.426762731484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45978.426762731484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45978.426762731484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45978.426762731484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45978.426762731484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45978.426762731484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45978.426762731484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45978.426762731484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45978.426762731484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45978.426762731484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45978.426762731484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45978.426762731484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45978.426762731484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45978.426762731484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45978.426762731484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45978.426762731484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45978.426762731484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45978.426762731484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45978.426762731484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45978.426762731484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45978.426762731484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45978.426762731484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45978.426762731484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45978.426762731484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45978.426762731484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45978.426762731484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45978.426762731484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45978.426762731484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45978.426762731484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45978.426762731484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45978.426762731484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45978.426762731484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45978.426762731484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45978.426762731484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45978.426762731484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45978.426762731484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45978.426762731484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45978.426762731484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45978.426762731484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45978.426762731484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45978.426762731484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45978.426762731484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45978.426762731484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45978.426762731484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45978.426762731484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45978.426762731484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45978.426762731484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45978.426762731484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45978.426762731484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45978.426762731484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45978.426762731484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45978.426762731484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45978.426762731484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45978.426762731484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45978.426762731484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45978.426762731484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45978.426762731484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45978.426762731484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45978.426762731484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45978.426762731484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45978.426762731484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45978.426762731484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45978.426762731484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45978.426762731484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45978.426762731484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45978.426762731484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45978.426762731484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45978.426762731484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45978.426762731484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45978.426762731484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45978.426762731484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45978.426762731484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45978.426762731484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45978.426762731484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45978.426762731484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45978.426762731484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45978.426762731484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45978.426762731484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45978.426762731484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45978.426762731484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45978.426762731484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45978.426762731484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45978.426762731484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45978.426762731484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45978.426762731484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45978.426762731484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45978.426762731484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45978.426762731484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45978.426762731484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45978.426762731484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45978.426762731484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45978.426762731484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45978.426762731484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45978.426762731484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45978.426762731484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45978.426762731484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45978.426762731484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45978.426762731484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45978.426762731484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45978.426762731484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45978.426762731484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45978.426762731484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45978.426762731484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45978.426762731484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45978.426762731484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45978.426762731484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45978.426762731484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45978.426762731484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45978.426762731484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45978.426762731484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45978.426762731484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45978.426762731484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45978.426762731484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45978.426762731484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45978.426762731484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45978.426762731484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45978.426762731484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45978.426762731484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45978.426762731484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45978.426762731484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45978.426762731484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45978.426762731484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45978.426762731484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45978.426762731484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45978.426762731484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45978.426762731484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45978.426762731484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45978.426762731484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45978.426762731484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45978.426762731484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45978.426762731484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45978.426762731484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45978.426762731484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45978.426762731484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45978.426762731484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45978.426762731484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45978.426762731484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45978.426762731484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45978.426762731484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45978.426762731484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45978.426762731484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45978.426762731484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45978.426762731484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45978.426762731484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45978.426762731484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45978.426762731484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45978.426762731484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45978.426762731484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45978.426762731484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45978.426762731484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45978.426762731484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45978.426762731484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45978.426762731484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45978.426762731484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45978.426762731484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45978.426762731484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45978.426762731484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45978.426762731484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45978.426762731484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45978.426762731484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45978.426762731484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45978.426762731484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45978.426762731484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45978.426762731484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45978.426762731484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45978.426762731484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45978.426762731484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45978.426762731484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45978.426762731484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45978.426762731484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45978.426762731484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45978.426762731484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45978.426762731484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45978.426762731484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45978.426762731484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45978.426762731484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45978.426762731484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45978.426762731484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45978.426762731484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45978.426762731484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45978.426762731484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45978.426762731484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45978.426762731484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45978.426762731484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45978.426762731484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45978.426762731484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45978.426762731484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45978.426762731484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45978.426762731484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45978.426762731484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45978.426762731484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45978.426762731484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45978.426762731484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45978.426762731484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45978.426762731484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45978.426762731484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45978.426762731484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45978.426762731484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45978.426762731484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45978.426762731484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45978.426762731484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45978.426762731484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45978.426762731484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45978.426762731484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45978.426762731484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45978.426762731484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45978.426762731484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45978.426762731484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45978.426762731484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45978.426762731484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45978.426762731484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45978.426762731484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45978.426762731484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45978.426762731484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45978.426762731484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45978.426762731484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45978.426762731484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45978.426762731484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45978.426762731484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45978.426762731484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45978.426762731484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45978.426762731484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45978.426762731484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45978.426762731484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45978.426762731484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45978.426762731484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45978.426762731484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45978.426762731484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45978.426762731484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45978.426762731484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45978.426762731484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45978.426762731484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45978.426762731484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45978.426762731484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45978.426762731484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45978.426762731484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45978.426762731484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45978.426762731484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45978.426762731484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45978.426762731484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45978.426762731484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45978.426762731484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45978.426762731484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45978.426762731484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45978.426762731484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45978.426762731484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45978.426762731484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45978.426762731484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45978.426762731484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45978.426762731484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45978.426762731484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45978.426762731484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45978.426762731484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45978.426762731484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45978.426762731484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45978.426762731484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45978.426762731484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45978.426762731484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45978.426762731484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45978.426762731484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45978.426762731484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45978.426762731484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45978.426762731484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45978.426762731484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45978.426762731484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45978.426762731484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45978.426762731484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45978.426762731484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45978.426762731484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45978.426762731484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45978.426762731484</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E2" sqref="E2: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ca="1">IFERROR(NOW()-F2,"")</f>
        <v>274.94604513888771</v>
      </c>
      <c r="H2" s="96">
        <v>45703.474768518521</v>
      </c>
      <c r="I2" s="96" t="str">
        <f>IFERROR(VLOOKUP(D2,DB!A:F,6,0),"")</f>
        <v>SCECO</v>
      </c>
      <c r="J2" s="96" t="str">
        <f>IFERROR(VLOOKUP(D2,DB!A:G,7,0),"")</f>
        <v>Dead</v>
      </c>
      <c r="K2" s="98" t="s">
        <v>39117</v>
      </c>
      <c r="L2" s="92" t="str">
        <f>IFERROR(VLOOKUP(D2,DB!A:I,9,0),"")</f>
        <v>Latis</v>
      </c>
    </row>
    <row r="3" spans="1:16" ht="15" customHeight="1">
      <c r="A3" s="116"/>
      <c r="B3" s="116" t="str">
        <f>IFERROR(VLOOKUP(D3,DB!A:K,11,0),"")</f>
        <v>R4</v>
      </c>
      <c r="C3" s="94">
        <v>1</v>
      </c>
      <c r="D3" s="92" t="s">
        <v>29396</v>
      </c>
      <c r="E3" s="95" t="s">
        <v>39021</v>
      </c>
      <c r="F3" s="96"/>
      <c r="G3" s="97">
        <f ca="1">IFERROR(NOW()-F3,"")</f>
        <v>45978.426762731484</v>
      </c>
      <c r="H3" s="96"/>
      <c r="I3" s="116" t="str">
        <f>IFERROR(VLOOKUP(D3,DB!A:F,6,0),"")</f>
        <v>SCECO</v>
      </c>
      <c r="J3" s="116" t="str">
        <f>IFERROR(VLOOKUP(D3,DB!A:G,7,0),"")</f>
        <v>Vandalized</v>
      </c>
      <c r="K3" s="98"/>
      <c r="L3" s="92" t="str">
        <f>IFERROR(VLOOKUP(D3,DB!A:I,9,0),"")</f>
        <v>Latis</v>
      </c>
    </row>
    <row r="4" spans="1:16" ht="15" customHeight="1">
      <c r="A4" s="116"/>
      <c r="B4" s="116" t="str">
        <f>IFERROR(VLOOKUP(D4,DB!A:K,11,0),"")</f>
        <v>R4</v>
      </c>
      <c r="C4" s="94">
        <v>1</v>
      </c>
      <c r="D4" s="92" t="s">
        <v>37392</v>
      </c>
      <c r="E4" s="95" t="s">
        <v>39021</v>
      </c>
      <c r="F4" s="96"/>
      <c r="G4" s="97">
        <f ca="1">IFERROR(NOW()-F4,"")</f>
        <v>45978.426762731484</v>
      </c>
      <c r="H4" s="96"/>
      <c r="I4" s="116" t="str">
        <f>IFERROR(VLOOKUP(D4,DB!A:F,6,0),"")</f>
        <v>SCECO</v>
      </c>
      <c r="J4" s="116" t="str">
        <f>IFERROR(VLOOKUP(D4,DB!A:G,7,0),"")</f>
        <v>Vandalized</v>
      </c>
      <c r="K4" s="98"/>
      <c r="L4" s="92" t="str">
        <f>IFERROR(VLOOKUP(D4,DB!A:I,9,0),"")</f>
        <v>Latis</v>
      </c>
    </row>
    <row r="5" spans="1:16" ht="15" customHeight="1">
      <c r="A5" s="116"/>
      <c r="B5" s="116" t="str">
        <f>IFERROR(VLOOKUP(D5,DB!A:K,11,0),"")</f>
        <v/>
      </c>
      <c r="C5" s="94"/>
      <c r="D5" s="92"/>
      <c r="E5" s="95"/>
      <c r="F5" s="96"/>
      <c r="G5" s="97">
        <f ca="1">IFERROR(NOW()-F5,"")</f>
        <v>45978.426762731484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45978.426762731484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45978.426762731484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45978.426762731484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45978.426762731484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45978.426762731484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45978.426762731484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45978.426762731484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45978.426762731484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45978.426762731484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45978.426762731484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45978.426762731484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45978.426762731484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45978.426762731484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45978.426762731484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45978.426762731484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45978.426762731484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45978.426762731484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45978.426762731484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45978.426762731484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45978.426762731484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45978.426762731484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45978.426762731484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45978.426762731484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45978.426762731484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45978.426762731484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45978.426762731484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45978.426762731484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45978.426762731484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45978.426762731484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45978.426762731484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45978.426762731484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45978.426762731484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45978.426762731484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45978.426762731484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45978.426762731484</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3"/>
  <sheetViews>
    <sheetView workbookViewId="0">
      <selection activeCell="D7" sqref="D7: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39118</v>
      </c>
      <c r="B2" s="37" t="str">
        <f>IFERROR(VLOOKUP(D2,DB!A:K,11,0),"")</f>
        <v>R5</v>
      </c>
      <c r="C2" s="37">
        <v>3</v>
      </c>
      <c r="D2" s="107" t="s">
        <v>36011</v>
      </c>
      <c r="E2" s="37" t="s">
        <v>39021</v>
      </c>
      <c r="F2" s="38">
        <v>45891.832060185188</v>
      </c>
      <c r="G2" s="109">
        <f ca="1">IFERROR(NOW()-F2,"")</f>
        <v>86.594702546295593</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39101</v>
      </c>
      <c r="F3" s="38">
        <v>45926.188877314817</v>
      </c>
      <c r="G3" s="109">
        <f t="shared" ref="G3" ca="1" si="0">IFERROR(NOW()-F3,"")</f>
        <v>52.237885416667268</v>
      </c>
      <c r="H3" s="38">
        <v>45926.158159722225</v>
      </c>
      <c r="I3" s="37" t="str">
        <f>IFERROR(VLOOKUP(D3,DB!A:F,6,0),"")</f>
        <v>SCECO</v>
      </c>
      <c r="J3" s="37" t="str">
        <f>IFERROR(VLOOKUP(D3,DB!A:G,7,0),"")</f>
        <v>Good</v>
      </c>
      <c r="K3" s="37" t="s">
        <v>39121</v>
      </c>
      <c r="L3" s="37" t="str">
        <f>IFERROR(VLOOKUP(D3,DB!A:I,9,0),"")</f>
        <v>Latis</v>
      </c>
      <c r="M3" s="106"/>
    </row>
    <row r="4" spans="1:13" ht="48" customHeight="1">
      <c r="A4" s="110" t="s">
        <v>39122</v>
      </c>
      <c r="B4" s="110" t="str">
        <f>IFERROR(VLOOKUP(D4,DB!A:K,11,0),"")</f>
        <v>R5</v>
      </c>
      <c r="C4" s="110">
        <v>1</v>
      </c>
      <c r="D4" s="110" t="s">
        <v>34758</v>
      </c>
      <c r="E4" s="110" t="s">
        <v>39101</v>
      </c>
      <c r="F4" s="111">
        <v>45948.661111111112</v>
      </c>
      <c r="G4" s="112">
        <f t="shared" ref="G4" ca="1" si="1">IFERROR(NOW()-F4,"")</f>
        <v>29.7656516203715</v>
      </c>
      <c r="H4" s="111">
        <v>45948.661111111112</v>
      </c>
      <c r="I4" s="110" t="str">
        <f>IFERROR(VLOOKUP(D4,DB!A:F,6,0),"")</f>
        <v>SCECO</v>
      </c>
      <c r="J4" s="110" t="str">
        <f>IFERROR(VLOOKUP(D4,DB!A:G,7,0),"")</f>
        <v>Dead</v>
      </c>
      <c r="K4" s="110" t="s">
        <v>39123</v>
      </c>
      <c r="L4" s="110" t="str">
        <f>IFERROR(VLOOKUP(D4,DB!A:I,9,0),"")</f>
        <v>Latis</v>
      </c>
    </row>
    <row r="5" spans="1:13">
      <c r="A5" s="110" t="s">
        <v>39124</v>
      </c>
      <c r="B5" s="110" t="str">
        <f>IFERROR(VLOOKUP(D5,DB!A:K,11,0),"")</f>
        <v>R5</v>
      </c>
      <c r="C5" s="110">
        <v>1</v>
      </c>
      <c r="D5" s="110" t="s">
        <v>33371</v>
      </c>
      <c r="E5" s="110" t="s">
        <v>39021</v>
      </c>
      <c r="F5" s="139">
        <v>45977.514803240738</v>
      </c>
      <c r="G5" s="112">
        <f t="shared" ref="G5:G16" ca="1" si="2">IFERROR(NOW()-F5,"")</f>
        <v>0.91195949074608507</v>
      </c>
      <c r="H5" s="139">
        <v>45977.468807870369</v>
      </c>
      <c r="I5" s="110" t="str">
        <f>IFERROR(VLOOKUP(D5,DB!A:F,6,0),"")</f>
        <v>SCECO</v>
      </c>
      <c r="J5" s="110" t="str">
        <f>IFERROR(VLOOKUP(D5,DB!A:G,7,0),"")</f>
        <v>Weak</v>
      </c>
      <c r="K5" s="110" t="s">
        <v>39125</v>
      </c>
      <c r="L5" s="110" t="str">
        <f>IFERROR(VLOOKUP(D5,DB!A:I,9,0),"")</f>
        <v>Latis</v>
      </c>
    </row>
    <row r="6" spans="1:13">
      <c r="A6" s="110" t="s">
        <v>39126</v>
      </c>
      <c r="B6" s="110" t="str">
        <f>IFERROR(VLOOKUP(D6,DB!A:K,11,0),"")</f>
        <v>R5</v>
      </c>
      <c r="C6" s="110">
        <v>1</v>
      </c>
      <c r="D6" s="110" t="s">
        <v>38377</v>
      </c>
      <c r="E6" s="110" t="s">
        <v>39021</v>
      </c>
      <c r="F6" s="139">
        <v>45978.406481481485</v>
      </c>
      <c r="G6" s="112">
        <f t="shared" ca="1" si="2"/>
        <v>2.02812499992433E-2</v>
      </c>
      <c r="H6" s="139">
        <v>45978.400682870371</v>
      </c>
      <c r="I6" s="110" t="str">
        <f>IFERROR(VLOOKUP(D6,DB!A:F,6,0),"")</f>
        <v>Generator-SG</v>
      </c>
      <c r="J6" s="110" t="str">
        <f>IFERROR(VLOOKUP(D6,DB!A:G,7,0),"")</f>
        <v>Haj Removal</v>
      </c>
      <c r="K6" s="110" t="s">
        <v>39127</v>
      </c>
      <c r="L6" s="110" t="str">
        <f>IFERROR(VLOOKUP(D6,DB!A:I,9,0),"")</f>
        <v>Latis</v>
      </c>
    </row>
    <row r="7" spans="1:13">
      <c r="A7" s="110" t="s">
        <v>39128</v>
      </c>
      <c r="B7" s="110" t="str">
        <f>IFERROR(VLOOKUP(D7,DB!A:K,11,0),"")</f>
        <v>R5</v>
      </c>
      <c r="C7" s="110">
        <v>3</v>
      </c>
      <c r="D7" s="110" t="s">
        <v>33508</v>
      </c>
      <c r="E7" s="110" t="s">
        <v>39021</v>
      </c>
      <c r="F7" s="139">
        <v>45978.354155092595</v>
      </c>
      <c r="G7" s="112">
        <f ca="1">IFERROR(NOW()-F7,"")</f>
        <v>7.2607638889166992E-2</v>
      </c>
      <c r="H7" s="139">
        <v>45978.346597222226</v>
      </c>
      <c r="I7" s="110" t="str">
        <f>IFERROR(VLOOKUP(D7,DB!A:F,6,0),"")</f>
        <v>SCECO</v>
      </c>
      <c r="J7" s="110" t="str">
        <f>IFERROR(VLOOKUP(D7,DB!A:G,7,0),"")</f>
        <v>Vandalized</v>
      </c>
      <c r="K7" s="110" t="s">
        <v>39129</v>
      </c>
      <c r="L7" s="110" t="str">
        <f>IFERROR(VLOOKUP(D7,DB!A:I,9,0),"")</f>
        <v>Latis</v>
      </c>
    </row>
    <row r="8" spans="1:13">
      <c r="A8" s="110"/>
      <c r="B8" s="110" t="str">
        <f>IFERROR(VLOOKUP(D8,DB!A:K,11,0),"")</f>
        <v/>
      </c>
      <c r="C8" s="110"/>
      <c r="D8" s="110"/>
      <c r="E8" s="110"/>
      <c r="F8" s="110"/>
      <c r="G8" s="112">
        <f t="shared" ca="1" si="2"/>
        <v>45978.426762731484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45978.426762731484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45978.426762731484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45978.426762731484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45978.426762731484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45978.426762731484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45978.426762731484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45978.426762731484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45978.426762731484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ref="G17:G80" ca="1" si="3">IFERROR(NOW()-F17,"")</f>
        <v>45978.426762731484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45978.426762731484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45978.426762731484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45978.426762731484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45978.426762731484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45978.426762731484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45978.426762731484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45978.426762731484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45978.426762731484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45978.426762731484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45978.426762731484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45978.426762731484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45978.426762731484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45978.426762731484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45978.426762731484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45978.426762731484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45978.426762731484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45978.426762731484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45978.426762731484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45978.426762731484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45978.426762731484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45978.426762731484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45978.426762731484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45978.426762731484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45978.426762731484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45978.426762731484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45978.426762731484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45978.426762731484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45978.426762731484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45978.426762731484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45978.426762731484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45978.426762731484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45978.426762731484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45978.426762731484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45978.426762731484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45978.426762731484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45978.426762731484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45978.426762731484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45978.426762731484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45978.426762731484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45978.426762731484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45978.426762731484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45978.426762731484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45978.426762731484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45978.426762731484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45978.426762731484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45978.426762731484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45978.426762731484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45978.426762731484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45978.426762731484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45978.426762731484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45978.426762731484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45978.426762731484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45978.426762731484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45978.426762731484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45978.426762731484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45978.426762731484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45978.426762731484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45978.426762731484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45978.426762731484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45978.426762731484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45978.426762731484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45978.426762731484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45978.426762731484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ref="G81:G144" ca="1" si="4">IFERROR(NOW()-F81,"")</f>
        <v>45978.426762731484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45978.426762731484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45978.426762731484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45978.426762731484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45978.426762731484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45978.426762731484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45978.426762731484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45978.426762731484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45978.426762731484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45978.426762731484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45978.426762731484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45978.426762731484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45978.426762731484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45978.426762731484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45978.426762731484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45978.426762731484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45978.426762731484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45978.426762731484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45978.426762731484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45978.426762731484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45978.426762731484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45978.426762731484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45978.426762731484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45978.426762731484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45978.426762731484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45978.426762731484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45978.426762731484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45978.426762731484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45978.426762731484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45978.426762731484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45978.426762731484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45978.426762731484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45978.426762731484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45978.426762731484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45978.426762731484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45978.426762731484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45978.426762731484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45978.426762731484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45978.426762731484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45978.426762731484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45978.426762731484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45978.426762731484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45978.426762731484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45978.426762731484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45978.426762731484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45978.426762731484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45978.426762731484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45978.426762731484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45978.426762731484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45978.426762731484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45978.426762731484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45978.426762731484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45978.426762731484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45978.426762731484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45978.426762731484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45978.426762731484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45978.426762731484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45978.426762731484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45978.426762731484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45978.426762731484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45978.426762731484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45978.426762731484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45978.426762731484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45978.426762731484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ref="G145:G208" ca="1" si="5">IFERROR(NOW()-F145,"")</f>
        <v>45978.426762731484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45978.426762731484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45978.426762731484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45978.426762731484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45978.426762731484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45978.426762731484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45978.426762731484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45978.426762731484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45978.426762731484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45978.426762731484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45978.426762731484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45978.426762731484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45978.426762731484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45978.426762731484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45978.426762731484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45978.426762731484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45978.426762731484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45978.426762731484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45978.426762731484</v>
      </c>
      <c r="H163" s="110"/>
      <c r="I163" s="110" t="str">
        <f>IFERROR(VLOOKUP(D163,DB!A:F,6,0),"")</f>
        <v/>
      </c>
      <c r="J163" s="110" t="str">
        <f>IFERROR(VLOOKUP(D163,DB!A:G,7,0),"")</f>
        <v/>
      </c>
      <c r="K163" s="110"/>
      <c r="L163" s="110" t="str">
        <f>IFERROR(VLOOKUP(D163,DB!A:I,9,0),"")</f>
        <v/>
      </c>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39130</v>
      </c>
      <c r="B2" s="122" t="str">
        <f>IFERROR(VLOOKUP(D2,DB!A:K,11,0),"")</f>
        <v>R6</v>
      </c>
      <c r="C2" s="123">
        <v>1</v>
      </c>
      <c r="D2" s="122" t="s">
        <v>30938</v>
      </c>
      <c r="E2" s="110" t="s">
        <v>39021</v>
      </c>
      <c r="F2" s="124">
        <v>45977.926087962966</v>
      </c>
      <c r="G2" s="105">
        <f t="shared" ref="G2:G58" ca="1" si="0">IFERROR(NOW()-F2,"-")</f>
        <v>0.50067476851836545</v>
      </c>
      <c r="H2" s="124">
        <v>45978.034363425926</v>
      </c>
      <c r="I2" s="122" t="str">
        <f>IFERROR(VLOOKUP(D2,DB!A:F,6,0),"")</f>
        <v>SCECO</v>
      </c>
      <c r="J2" s="122" t="str">
        <f>IFERROR(VLOOKUP(D2,DB!A:G,7,0),"")</f>
        <v>Dead</v>
      </c>
      <c r="K2" s="125" t="s">
        <v>39131</v>
      </c>
      <c r="L2" s="126" t="str">
        <f>IFERROR(VLOOKUP(D2,DB!A:I,9,0),"")</f>
        <v>Latis</v>
      </c>
    </row>
    <row r="3" spans="1:16382" ht="31.5" customHeight="1">
      <c r="A3" s="121" t="s">
        <v>39132</v>
      </c>
      <c r="B3" s="122" t="str">
        <f>IFERROR(VLOOKUP(D3,DB!A:K,11,0),"")</f>
        <v>R6</v>
      </c>
      <c r="C3" s="123">
        <v>3</v>
      </c>
      <c r="D3" s="122" t="s">
        <v>30992</v>
      </c>
      <c r="E3" s="110" t="s">
        <v>39101</v>
      </c>
      <c r="F3" s="124">
        <v>45978.369895833333</v>
      </c>
      <c r="G3" s="105">
        <f t="shared" ca="1" si="0"/>
        <v>5.6866898150474299E-2</v>
      </c>
      <c r="H3" s="124">
        <v>45978.362303240741</v>
      </c>
      <c r="I3" s="122" t="str">
        <f>IFERROR(VLOOKUP(D3,DB!A:F,6,0),"")</f>
        <v>Generator-SG</v>
      </c>
      <c r="J3" s="122" t="str">
        <f>IFERROR(VLOOKUP(D3,DB!A:G,7,0),"")</f>
        <v>Dead</v>
      </c>
      <c r="K3" s="125" t="s">
        <v>39133</v>
      </c>
      <c r="L3" s="126" t="str">
        <f>IFERROR(VLOOKUP(D3,DB!A:I,9,0),"")</f>
        <v>Latis</v>
      </c>
    </row>
    <row r="4" spans="1:16382" ht="31.5" customHeight="1">
      <c r="A4" s="121"/>
      <c r="B4" s="122" t="str">
        <f>IFERROR(VLOOKUP(D4,DB!A:K,11,0),"")</f>
        <v/>
      </c>
      <c r="C4" s="123"/>
      <c r="D4" s="122"/>
      <c r="E4" s="110"/>
      <c r="F4" s="124"/>
      <c r="G4" s="105">
        <f t="shared" ca="1" si="0"/>
        <v>45978.426762731484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45978.426762731484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45978.426762731484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45978.426762731484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45978.426762731484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45978.426762731484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45978.426762731484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45978.426762731484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45978.426762731484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45978.426762731484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45978.426762731484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45978.426762731484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45978.426762731484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45978.426762731484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45978.426762731484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45978.426762731484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45978.426762731484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45978.426762731484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45978.426762731484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45978.426762731484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45978.426762731484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45978.426762731484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45978.426762731484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45978.426762731484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45978.426762731484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45978.426762731484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45978.426762731484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45978.426762731484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45978.426762731484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45978.426762731484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45978.426762731484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45978.426762731484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45978.426762731484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45978.426762731484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45978.426762731484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45978.426762731484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45978.426762731484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45978.426762731484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45978.426762731484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45978.426762731484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45978.426762731484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45978.426762731484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45978.426762731484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45978.426762731484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45978.426762731484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45978.426762731484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45978.426762731484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45978.426762731484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45978.426762731484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45978.426762731484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45978.426762731484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45978.426762731484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45978.426762731484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45978.426762731484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45978.426762731484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45978.426762731484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45978.426762731484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45978.426762731484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45978.426762731484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45978.426762731484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45978.426762731484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45978.426762731484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45978.426762731484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45978.426762731484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45978.426762731484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45978.426762731484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45978.426762731484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45978.426762731484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45978.426762731484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45978.426762731484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45978.426762731484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45978.426762731484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45978.426762731484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45978.426762731484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45978.426762731484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45978.426762731484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45978.426762731484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45978.426762731484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45978.426762731484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45978.426762731484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45978.426762731484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45978.426762731484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45978.426762731484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45978.426762731484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45978.426762731484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45978.426762731484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45978.426762731484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45978.426762731484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45978.426762731484</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