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72" documentId="120_S{2AC9BD13-BADA-5192-A53E-5A8FF88502F6}" xr6:coauthVersionLast="47" xr6:coauthVersionMax="47" xr10:uidLastSave="{56D478E7-0038-4B00-9E86-2727613A66F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<sst xmlns="http://schemas.openxmlformats.org/spreadsheetml/2006/main" count="180305" uniqueCount="39137">
  <si>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</si>
  <si>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</si>
  <si>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</si>
  <si>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</si>
  <si>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</si>
  <si>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</si>
  <si>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</si>
  <si>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</si>
  <si>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</si>
  <si>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</si>
  <si>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</si>
  <si>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</si>
  <si>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</si>
  <si>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</si>
  <si>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</si>
  <si>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</si>
  <si>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</si>
  <si>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</si>
  <si>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</si>
  <si>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</si>
  <si>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</si>
  <si>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</si>
  <si>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</si>
  <si>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</si>
  <si>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</si>
  <si>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</si>
  <si>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</si>
  <si>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</si>
  <si>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</si>
  <si>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</si>
  <si>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</si>
  <si>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</si>
  <si>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</si>
  <si>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</si>
  <si>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</si>
  <si>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</si>
  <si>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</si>
  <si>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</si>
  <si>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</si>
  <si>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</si>
  <si>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</si>
  <si>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</si>
  <si>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</si>
  <si>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</si>
  <si>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</si>
  <si>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</si>
  <si>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</si>
  <si>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</si>
  <si>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</si>
  <si>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</si>
  <si>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</si>
  <si>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</si>
  <si>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</si>
  <si>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</si>
  <si>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</si>
  <si>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</si>
  <si>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</si>
  <si>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</si>
  <si>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</si>
  <si>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</si>
  <si>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</si>
  <si>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</si>
  <si>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</si>
  <si>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</si>
  <si>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</si>
  <si>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</si>
  <si>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</si>
  <si>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</si>
  <si>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</si>
  <si>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</si>
  <si>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</si>
  <si>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</si>
  <si>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</si>
  <si>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</si>
  <si>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</si>
  <si>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</si>
  <si>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</si>
  <si>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</si>
  <si>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</si>
  <si>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</si>
  <si>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</si>
  <si>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</si>
  <si>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</si>
  <si>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</si>
  <si>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</si>
  <si>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</si>
  <si>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</si>
  <si>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</si>
  <si>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</si>
  <si>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</si>
  <si>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</si>
  <si>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</si>
  <si>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</si>
  <si>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</si>
  <si>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</si>
  <si>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</si>
  <si>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</si>
  <si>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</si>
  <si>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</si>
  <si>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</si>
  <si>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</si>
  <si>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</si>
  <si>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</si>
  <si>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</si>
  <si>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</si>
  <si>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</si>
  <si>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</si>
  <si>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</si>
  <si>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</si>
  <si>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</si>
  <si>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</si>
  <si>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</si>
  <si>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</si>
  <si>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</si>
  <si>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</si>
  <si>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</si>
  <si>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</si>
  <si>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</si>
  <si>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</si>
  <si>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</si>
  <si>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</si>
  <si>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</si>
  <si>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</si>
  <si>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</si>
  <si>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</si>
  <si>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</si>
  <si>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</si>
  <si>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</si>
  <si>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</si>
  <si>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</si>
  <si>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</si>
  <si>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</si>
  <si>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</si>
  <si>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</si>
  <si>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</si>
  <si>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</si>
  <si>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</si>
  <si>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</si>
  <si>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</si>
  <si>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</si>
  <si>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</si>
  <si>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</si>
  <si>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</si>
  <si>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</si>
  <si>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</si>
  <si>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</si>
  <si>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</si>
  <si>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</si>
  <si>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</si>
  <si>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</si>
  <si>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</si>
  <si>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</si>
  <si>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</si>
  <si>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</si>
  <si>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</si>
  <si>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</si>
  <si>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</si>
  <si>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</si>
  <si>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</si>
  <si>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</si>
  <si>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</si>
  <si>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</si>
  <si>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</si>
  <si>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</si>
  <si>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</si>
  <si>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</si>
  <si>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</si>
  <si>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</si>
  <si>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</si>
  <si>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</si>
  <si>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</si>
  <si>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</si>
  <si>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</si>
  <si>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</si>
  <si>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</si>
  <si>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</si>
  <si>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</si>
  <si>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</si>
  <si>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</si>
  <si>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</si>
  <si>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</si>
  <si>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</si>
  <si>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</si>
  <si>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</si>
  <si>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</si>
  <si>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</si>
  <si>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</si>
  <si>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</si>
  <si>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</si>
  <si>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</si>
  <si>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</si>
  <si>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</si>
  <si>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</si>
  <si>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</si>
  <si>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</si>
  <si>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</si>
  <si>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</si>
  <si>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</si>
  <si>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</si>
  <si>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</si>
  <si>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</si>
  <si>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</si>
  <si>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</si>
  <si>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</si>
  <si>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</si>
  <si>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</si>
  <si>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</si>
  <si>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</si>
  <si>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</si>
  <si>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</si>
  <si>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</si>
  <si>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</si>
  <si>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</si>
  <si>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</si>
  <si>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</si>
  <si>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</si>
  <si>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</si>
  <si>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</si>
  <si>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</si>
  <si>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</si>
  <si>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</si>
  <si>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</si>
  <si>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</si>
  <si>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</si>
  <si>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</si>
  <si>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</si>
  <si>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</si>
  <si>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</si>
  <si>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</si>
  <si>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</si>
  <si>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</si>
  <si>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</si>
  <si>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</si>
  <si>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</si>
  <si>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</si>
  <si>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</si>
  <si>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</si>
  <si>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</si>
  <si>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</si>
  <si>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</si>
  <si>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</si>
  <si>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</si>
  <si>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</si>
  <si>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</si>
  <si>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</si>
  <si>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</si>
  <si>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</si>
  <si>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</si>
  <si>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</si>
  <si>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</si>
  <si>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</si>
  <si>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</si>
  <si>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</si>
  <si>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</si>
  <si>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</si>
  <si>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</si>
  <si>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</si>
  <si>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</si>
  <si>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</si>
  <si>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</si>
  <si>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</si>
  <si>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</si>
  <si>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</si>
  <si>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</si>
  <si>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</si>
  <si>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</si>
  <si>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</si>
  <si>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</si>
  <si>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</si>
  <si>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</si>
  <si>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</si>
  <si>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</si>
  <si>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</si>
  <si>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</si>
  <si>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</si>
  <si>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</si>
  <si>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</si>
  <si>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</si>
  <si>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</si>
  <si>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</si>
  <si>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</si>
  <si>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</si>
  <si>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</si>
  <si>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</si>
  <si>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</si>
  <si>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</si>
  <si>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</si>
  <si>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</si>
  <si>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</si>
  <si>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</si>
  <si>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</si>
  <si>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</si>
  <si>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</si>
  <si>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</si>
  <si>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</si>
  <si>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</si>
  <si>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</si>
  <si>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</si>
  <si>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</si>
  <si>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</si>
  <si>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</si>
  <si>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</si>
  <si>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</si>
  <si>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</si>
  <si>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</si>
  <si>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</si>
  <si>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</si>
  <si>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</si>
  <si>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</si>
  <si>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</si>
  <si>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</si>
  <si>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</si>
  <si>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</si>
  <si>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</si>
  <si>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</si>
  <si>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</si>
  <si>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</si>
  <si>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</si>
  <si>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</si>
  <si>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</si>
  <si>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</si>
  <si>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</si>
  <si>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</si>
  <si>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</si>
  <si>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</si>
  <si>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</si>
  <si>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</si>
  <si>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</si>
  <si>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</si>
  <si>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</si>
  <si>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</si>
  <si>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</si>
  <si>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</si>
  <si>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</si>
  <si>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</si>
  <si>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</si>
  <si>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</si>
  <si>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</si>
  <si>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</si>
  <si>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</si>
  <si>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</si>
  <si>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</si>
  <si>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</si>
  <si>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</si>
  <si>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</si>
  <si>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</si>
  <si>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</si>
  <si>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</si>
  <si>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</si>
  <si>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</si>
  <si>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</si>
  <si>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</si>
  <si>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</si>
  <si>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</si>
  <si>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</si>
  <si>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</si>
  <si>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</si>
  <si>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</si>
  <si>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</si>
  <si>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</si>
  <si>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</si>
  <si>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</si>
  <si>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</si>
  <si>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</si>
  <si>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</si>
  <si>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</si>
  <si>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</si>
  <si>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</si>
  <si>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</si>
  <si>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</si>
  <si>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</si>
  <si>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</si>
  <si>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</si>
  <si>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</si>
  <si>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</si>
  <si>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</si>
  <si>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</si>
  <si>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</si>
  <si>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</si>
  <si>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</si>
  <si>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</si>
  <si>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</si>
  <si>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</si>
  <si>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</si>
  <si>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</si>
  <si>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</si>
  <si>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</si>
  <si>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</si>
  <si>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</si>
  <si>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</si>
  <si>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</si>
  <si>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</si>
  <si>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</si>
  <si>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</si>
  <si>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</si>
  <si>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</si>
  <si>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</si>
  <si>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</si>
  <si>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</si>
  <si>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</si>
  <si>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</si>
  <si>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</si>
  <si>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</si>
  <si>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</si>
  <si>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</si>
  <si>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</si>
  <si>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</si>
  <si>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</si>
  <si>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</si>
  <si>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</si>
  <si>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</si>
  <si>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</si>
  <si>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</si>
  <si>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</si>
  <si>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</si>
  <si>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</si>
  <si>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</si>
  <si>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</si>
  <si>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</si>
  <si>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</si>
  <si>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</si>
  <si>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</si>
  <si>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</si>
  <si>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</si>
  <si>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</si>
  <si>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</si>
  <si>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</si>
  <si>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</si>
  <si>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</si>
  <si>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</si>
  <si>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</si>
  <si>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</si>
  <si>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</si>
  <si>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</si>
  <si>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</si>
  <si>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</si>
  <si>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</si>
  <si>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</si>
  <si>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</si>
  <si>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</si>
  <si>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</si>
  <si>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</si>
  <si>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</si>
  <si>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</si>
  <si>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</si>
  <si>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</si>
  <si>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</si>
  <si>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</si>
  <si>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</si>
  <si>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</si>
  <si>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</si>
  <si>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</si>
  <si>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</si>
  <si>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</si>
  <si>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</si>
  <si>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</si>
  <si>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</si>
  <si>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</si>
  <si>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</si>
  <si>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</si>
  <si>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</si>
  <si>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</si>
  <si>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</si>
  <si>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</si>
  <si>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</si>
  <si>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</si>
  <si>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</si>
  <si>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</si>
  <si>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</si>
  <si>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</si>
  <si>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</si>
  <si>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</si>
  <si>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</si>
  <si>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</si>
  <si>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</si>
  <si>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</si>
  <si>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</si>
  <si>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</si>
  <si>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</si>
  <si>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</si>
  <si>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</si>
  <si>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</si>
  <si>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</si>
  <si>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</si>
  <si>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</si>
  <si>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</si>
  <si>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</si>
  <si>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</si>
  <si>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</si>
  <si>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</si>
  <si>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</si>
  <si>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</si>
  <si>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</si>
  <si>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</si>
  <si>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</si>
  <si>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</si>
  <si>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</si>
  <si>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</si>
  <si>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</si>
  <si>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</si>
  <si>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</si>
  <si>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</si>
  <si>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</si>
  <si>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</si>
  <si>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</si>
  <si>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</si>
  <si>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</si>
  <si>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</si>
  <si>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</si>
  <si>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</si>
  <si>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</si>
  <si>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</si>
  <si>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</si>
  <si>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</si>
  <si>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</si>
  <si>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</si>
  <si>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</si>
  <si>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</si>
  <si>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</si>
  <si>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</si>
  <si>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</si>
  <si>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</si>
  <si>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</si>
  <si>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</si>
  <si>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</si>
  <si>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</si>
  <si>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</si>
  <si>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</si>
  <si>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</si>
  <si>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</si>
  <si>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</si>
  <si>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</si>
  <si>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</si>
  <si>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</si>
  <si>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</si>
  <si>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</si>
  <si>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</si>
  <si>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</si>
  <si>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</si>
  <si>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</si>
  <si>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</si>
  <si>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</si>
  <si>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</si>
  <si>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</si>
  <si>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</si>
  <si>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</si>
  <si>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</si>
  <si>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</si>
  <si>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</si>
  <si>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</si>
  <si>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</si>
  <si>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</si>
  <si>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</si>
  <si>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</si>
  <si>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</si>
  <si>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</si>
  <si>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</si>
  <si>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</si>
  <si>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</si>
  <si>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</si>
  <si>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</si>
  <si>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</si>
  <si>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</si>
  <si>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</si>
  <si>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</si>
  <si>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</si>
  <si>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</si>
  <si>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</si>
  <si>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</si>
  <si>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</si>
  <si>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</si>
  <si>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</si>
  <si>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</si>
  <si>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</si>
  <si>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</si>
  <si>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</si>
  <si>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</si>
  <si>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</si>
  <si>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</si>
  <si>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</si>
  <si>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</si>
  <si>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</si>
  <si>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</si>
  <si>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</si>
  <si>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</si>
  <si>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</si>
  <si>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</si>
  <si>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</si>
  <si>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</si>
  <si>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</si>
  <si>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</si>
  <si>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</si>
  <si>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</si>
  <si>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</si>
  <si>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</si>
  <si>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</si>
  <si>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</si>
  <si>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</si>
  <si>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</si>
  <si>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</si>
  <si>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</si>
  <si>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</si>
  <si>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</si>
  <si>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</si>
  <si>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</si>
  <si>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</si>
  <si>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</si>
  <si>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</si>
  <si>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</si>
  <si>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</si>
  <si>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</si>
  <si>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</si>
  <si>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</si>
  <si>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</si>
  <si>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</si>
  <si>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</si>
  <si>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</si>
  <si>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</si>
  <si>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</si>
  <si>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</si>
  <si>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</si>
  <si>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</si>
  <si>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</si>
  <si>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</si>
  <si>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</si>
  <si>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</si>
  <si>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</si>
  <si>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</si>
  <si>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</si>
  <si>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</si>
  <si>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</si>
  <si>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</si>
  <si>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</si>
  <si>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</si>
  <si>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</si>
  <si>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</si>
  <si>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</si>
  <si>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</si>
  <si>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</si>
  <si>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</si>
  <si>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</si>
  <si>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</si>
  <si>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</si>
  <si>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</si>
  <si>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</si>
  <si>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</si>
  <si>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</si>
  <si>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</si>
  <si>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</si>
  <si>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</si>
  <si>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</si>
  <si>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</si>
  <si>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</si>
  <si>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</si>
  <si>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</si>
  <si>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</si>
  <si>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</si>
  <si>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</si>
  <si>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</si>
  <si>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</si>
  <si>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</si>
  <si>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</si>
  <si>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</si>
  <si>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</si>
  <si>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</si>
  <si>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</si>
  <si>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</si>
  <si>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</si>
  <si>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</si>
  <si>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</si>
  <si>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</si>
  <si>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</si>
  <si>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</si>
  <si>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</si>
  <si>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</si>
  <si>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</si>
  <si>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</si>
  <si>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</si>
  <si>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</si>
  <si>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</si>
  <si>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</si>
  <si>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</si>
  <si>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</si>
  <si>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</si>
  <si>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</si>
  <si>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</si>
  <si>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</si>
  <si>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</si>
  <si>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</si>
  <si>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</si>
  <si>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</si>
  <si>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</si>
  <si>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</si>
  <si>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</si>
  <si>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</si>
  <si>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</si>
  <si>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</si>
  <si>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</si>
  <si>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</si>
  <si>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</si>
  <si>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</si>
  <si>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</si>
  <si>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</si>
  <si>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</si>
  <si>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</si>
  <si>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</si>
  <si>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</si>
  <si>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</si>
  <si>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</si>
  <si>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</si>
  <si>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</si>
  <si>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</si>
  <si>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</si>
  <si>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</si>
  <si>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</si>
  <si>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</si>
  <si>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</si>
  <si>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</si>
  <si>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</si>
  <si>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</si>
  <si>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</si>
  <si>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</si>
  <si>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</si>
  <si>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</si>
  <si>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</si>
  <si>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</si>
  <si>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</si>
  <si>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</si>
  <si>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</si>
  <si>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</si>
  <si>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</si>
  <si>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</si>
  <si>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</si>
  <si>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</si>
  <si>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</si>
  <si>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</si>
  <si>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</si>
  <si>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</si>
  <si>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</si>
  <si>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</si>
  <si>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</si>
  <si>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</si>
  <si>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</si>
  <si>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</si>
  <si>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</si>
  <si>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</si>
  <si>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</si>
  <si>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</si>
  <si>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</si>
  <si>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</si>
  <si>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</si>
  <si>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</si>
  <si>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</si>
  <si>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</si>
  <si>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</si>
  <si>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</si>
  <si>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</si>
  <si>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</si>
  <si>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</si>
  <si>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</si>
  <si>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</si>
  <si>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</si>
  <si>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</si>
  <si>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</si>
  <si>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</si>
  <si>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</si>
  <si>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</si>
  <si>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</si>
  <si>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</si>
  <si>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</si>
  <si>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</si>
  <si>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</si>
  <si>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</si>
  <si>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</si>
  <si>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</si>
  <si>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</si>
  <si>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</si>
  <si>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</si>
  <si>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</si>
  <si>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</si>
  <si>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</si>
  <si>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</si>
  <si>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</si>
  <si>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</si>
  <si>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</si>
  <si>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</si>
  <si>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</si>
  <si>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</si>
  <si>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</si>
  <si>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</si>
  <si>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</si>
  <si>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</si>
  <si>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</si>
  <si>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</si>
  <si>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</si>
  <si>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</si>
  <si>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</si>
  <si>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</si>
  <si>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</si>
  <si>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</si>
  <si>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</si>
  <si>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</si>
  <si>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</si>
  <si>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</si>
  <si>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</si>
  <si>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</si>
  <si>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</si>
  <si>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</si>
  <si>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</si>
  <si>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</si>
  <si>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</si>
  <si>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</si>
  <si>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</si>
  <si>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</si>
  <si>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</si>
  <si>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</si>
  <si>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</si>
  <si>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</si>
  <si>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</si>
  <si>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</si>
  <si>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</si>
  <si>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</si>
  <si>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</si>
  <si>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</si>
  <si>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</si>
  <si>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</si>
  <si>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</si>
  <si>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</si>
  <si>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</si>
  <si>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</si>
  <si>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</si>
  <si>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</si>
  <si>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</si>
  <si>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</si>
  <si>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</si>
  <si>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</si>
  <si>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</si>
  <si>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</si>
  <si>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</si>
  <si>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</si>
  <si>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</si>
  <si>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</si>
  <si>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</si>
  <si>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</si>
  <si>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</si>
  <si>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</si>
  <si>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</si>
  <si>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</si>
  <si>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</si>
  <si>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</si>
  <si>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</si>
  <si>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</si>
  <si>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</si>
  <si>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</si>
  <si>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</si>
  <si>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</si>
  <si>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</si>
  <si>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</si>
  <si>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</si>
  <si>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</si>
  <si>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</si>
  <si>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</si>
  <si>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</si>
  <si>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</si>
  <si>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</si>
  <si>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</si>
  <si>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</si>
  <si>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</si>
  <si>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</si>
  <si>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</si>
  <si>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</si>
  <si>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</si>
  <si>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</si>
  <si>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</si>
  <si>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</si>
  <si>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</si>
  <si>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</si>
  <si>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</si>
  <si>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</si>
  <si>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</si>
  <si>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</si>
  <si>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</si>
  <si>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</si>
  <si>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</si>
  <si>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</si>
  <si>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</si>
  <si>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</si>
  <si>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</si>
  <si>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</si>
  <si>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</si>
  <si>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</si>
  <si>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</si>
  <si>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</si>
  <si>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</si>
  <si>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</si>
  <si>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</si>
  <si>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</si>
  <si>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</si>
  <si>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</si>
  <si>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</si>
  <si>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</si>
  <si>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</si>
  <si>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</si>
  <si>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</si>
  <si>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</si>
  <si>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</si>
  <si>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</si>
  <si>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</si>
  <si>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</si>
  <si>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</si>
  <si>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</si>
  <si>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</si>
  <si>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</si>
  <si>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</si>
  <si>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</si>
  <si>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</si>
  <si>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</si>
  <si>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</si>
  <si>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</si>
  <si>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</si>
  <si>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</si>
  <si>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</si>
  <si>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</si>
  <si>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</si>
  <si>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</si>
  <si>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</si>
  <si>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</si>
  <si>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</si>
  <si>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</si>
  <si>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</si>
  <si>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</si>
  <si>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</si>
  <si>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</si>
  <si>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</si>
  <si>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</si>
  <si>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</si>
  <si>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</si>
  <si>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</si>
  <si>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</si>
  <si>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</si>
  <si>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</si>
  <si>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</si>
  <si>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</si>
  <si>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</si>
  <si>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</si>
  <si>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</si>
  <si>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</si>
  <si>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</si>
  <si>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</si>
  <si>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</si>
  <si>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</si>
  <si>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</si>
  <si>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</si>
  <si>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</si>
  <si>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</si>
  <si>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</si>
  <si>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</si>
  <si>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</si>
  <si>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</si>
  <si>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</si>
  <si>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</si>
  <si>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</si>
  <si>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</si>
  <si>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</si>
  <si>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</si>
  <si>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</si>
  <si>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</si>
  <si>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</si>
  <si>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</si>
  <si>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</si>
  <si>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</si>
  <si>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</si>
  <si>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</si>
  <si>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</si>
  <si>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</si>
  <si>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</si>
  <si>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</si>
  <si>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</si>
  <si>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</si>
  <si>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</si>
  <si>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</si>
  <si>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</si>
  <si>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</si>
  <si>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</si>
  <si>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</si>
  <si>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</si>
  <si>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</si>
  <si>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</si>
  <si>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</si>
  <si>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</si>
  <si>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</si>
  <si>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</si>
  <si>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</si>
  <si>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</si>
  <si>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</si>
  <si>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</si>
  <si>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</si>
  <si>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</si>
  <si>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</si>
  <si>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</si>
  <si>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</si>
  <si>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</si>
  <si>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</si>
  <si>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</si>
  <si>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</si>
  <si>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</si>
  <si>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</si>
  <si>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</si>
  <si>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</si>
  <si>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</si>
  <si>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</si>
  <si>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</si>
  <si>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</si>
  <si>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</si>
  <si>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</si>
  <si>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</si>
  <si>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</si>
  <si>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</si>
  <si>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</si>
  <si>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</si>
  <si>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</si>
  <si>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</si>
  <si>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</si>
  <si>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</si>
  <si>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</si>
  <si>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</si>
  <si>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</si>
  <si>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</si>
  <si>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</si>
  <si>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</si>
  <si>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</si>
  <si>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</si>
  <si>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</si>
  <si>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</si>
  <si>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</si>
  <si>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</si>
  <si>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</si>
  <si>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</si>
  <si>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</si>
  <si>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</si>
  <si>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</si>
  <si>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</si>
  <si>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</si>
  <si>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</si>
  <si>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</si>
  <si>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</si>
  <si>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</si>
  <si>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</si>
  <si>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</si>
  <si>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</si>
  <si>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</si>
  <si>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</si>
  <si>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</si>
  <si>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</si>
  <si>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</si>
  <si>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</si>
  <si>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</si>
  <si>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</si>
  <si>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</si>
  <si>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</si>
  <si>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</si>
  <si>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</si>
  <si>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</si>
  <si>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</si>
  <si>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</si>
  <si>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</si>
  <si>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</si>
  <si>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</si>
  <si>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</si>
  <si>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</si>
  <si>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</si>
  <si>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</si>
  <si>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</si>
  <si>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</si>
  <si>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</si>
  <si>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</si>
  <si>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</si>
  <si>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</si>
  <si>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</si>
  <si>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</si>
  <si>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</si>
  <si>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</si>
  <si>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</si>
  <si>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</si>
  <si>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</si>
  <si>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</si>
  <si>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</si>
  <si>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</si>
  <si>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</si>
  <si>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</si>
  <si>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</si>
  <si>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</si>
  <si>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</si>
  <si>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</si>
  <si>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</si>
  <si>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</si>
  <si>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</si>
  <si>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</si>
  <si>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</si>
  <si>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</si>
  <si>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</si>
  <si>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</si>
  <si>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</si>
  <si>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</si>
  <si>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</si>
  <si>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</si>
  <si>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</si>
  <si>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</si>
  <si>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</si>
  <si>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</si>
  <si>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</si>
  <si>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</si>
  <si>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</si>
  <si>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</si>
  <si>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</si>
  <si>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</si>
  <si>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</si>
  <si>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</si>
  <si>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</si>
  <si>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</si>
  <si>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</si>
  <si>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</si>
  <si>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</si>
  <si>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</si>
  <si>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</si>
  <si>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</si>
  <si>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</si>
  <si>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</si>
  <si>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</si>
  <si>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</si>
  <si>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</si>
  <si>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</si>
  <si>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</si>
  <si>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</si>
  <si>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</si>
  <si>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</si>
  <si>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</si>
  <si>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</si>
  <si>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</si>
  <si>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</si>
  <si>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</si>
  <si>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</si>
  <si>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</si>
  <si>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</si>
  <si>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</si>
  <si>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</si>
  <si>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</si>
  <si>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</si>
  <si>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</si>
  <si>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</si>
  <si>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</si>
  <si>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</si>
  <si>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</si>
  <si>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</si>
  <si>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</si>
  <si>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</si>
  <si>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</si>
  <si>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</si>
  <si>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</si>
  <si>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</si>
  <si>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</si>
  <si>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</si>
  <si>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</si>
  <si>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</si>
  <si>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</si>
  <si>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</si>
  <si>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</si>
  <si>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</si>
  <si>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</si>
  <si>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</si>
  <si>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</si>
  <si>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</si>
  <si>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</si>
  <si>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</si>
  <si>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</si>
  <si>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</si>
  <si>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</si>
  <si>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</si>
  <si>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</si>
  <si>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</si>
  <si>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</si>
  <si>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</si>
  <si>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</si>
  <si>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</si>
  <si>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</si>
  <si>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</si>
  <si>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</si>
  <si>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</si>
  <si>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</si>
  <si>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</si>
  <si>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</si>
  <si>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</si>
  <si>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</si>
  <si>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</si>
  <si>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</si>
  <si>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</si>
  <si>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</si>
  <si>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</si>
  <si>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</si>
  <si>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</si>
  <si>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</si>
  <si>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</si>
  <si>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</si>
  <si>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</si>
  <si>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</si>
  <si>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</si>
  <si>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</si>
  <si>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</si>
  <si>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</si>
  <si>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</si>
  <si>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</si>
  <si>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</si>
  <si>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</si>
  <si>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</si>
  <si>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</si>
  <si>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</si>
  <si>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</si>
  <si>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</si>
  <si>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</si>
  <si>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</si>
  <si>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</si>
  <si>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</si>
  <si>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</si>
  <si>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</si>
  <si>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</si>
  <si>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</si>
  <si>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</si>
  <si>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</si>
  <si>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</si>
  <si>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</si>
  <si>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</si>
  <si>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</si>
  <si>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</si>
  <si>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</si>
  <si>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</si>
  <si>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</si>
  <si>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</si>
  <si>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</si>
  <si>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</si>
  <si>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</si>
  <si>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</si>
  <si>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</si>
  <si>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</si>
  <si>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</si>
  <si>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</si>
  <si>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</si>
  <si>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</si>
  <si>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</si>
  <si>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</si>
  <si>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</si>
  <si>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</si>
  <si>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</si>
  <si>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</si>
  <si>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</si>
  <si>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</si>
  <si>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</si>
  <si>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</si>
  <si>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</si>
  <si>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</si>
  <si>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</si>
  <si>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</si>
  <si>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</si>
  <si>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</si>
  <si>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</si>
  <si>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</si>
  <si>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</si>
  <si>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</si>
  <si>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</si>
  <si>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</si>
  <si>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</si>
  <si>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</si>
  <si>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</si>
  <si>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</si>
  <si>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</si>
  <si>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</si>
  <si>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</si>
  <si>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</si>
  <si>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</si>
  <si>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</si>
  <si>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</si>
  <si>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</si>
  <si>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</si>
  <si>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</si>
  <si>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</si>
  <si>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</si>
  <si>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</si>
  <si>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</si>
  <si>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</si>
  <si>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</si>
  <si>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</si>
  <si>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</si>
  <si>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</si>
  <si>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</si>
  <si>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</si>
  <si>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</si>
  <si>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</si>
  <si>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</si>
  <si>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</si>
  <si>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</si>
  <si>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</si>
  <si>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</si>
  <si>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</si>
  <si>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</si>
  <si>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</si>
  <si>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</si>
  <si>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</si>
  <si>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</si>
  <si>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</si>
  <si>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</si>
  <si>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</si>
  <si>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</si>
  <si>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</si>
  <si>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</si>
  <si>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</si>
  <si>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</si>
  <si>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</si>
  <si>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</si>
  <si>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</si>
  <si>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</si>
  <si>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</si>
  <si>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</si>
  <si>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</si>
  <si>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</si>
  <si>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</si>
  <si>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</si>
  <si>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</si>
  <si>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</si>
  <si>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</si>
  <si>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</si>
  <si>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</si>
  <si>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</si>
  <si>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</si>
  <si>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</si>
  <si>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</si>
  <si>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</si>
  <si>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</si>
  <si>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</si>
  <si>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</si>
  <si>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</si>
  <si>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</si>
  <si>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</si>
  <si>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</si>
  <si>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</si>
  <si>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</si>
  <si>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</si>
  <si>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</si>
  <si>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</si>
  <si>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</si>
  <si>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</si>
  <si>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</si>
  <si>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</si>
  <si>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</si>
  <si>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</si>
  <si>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</si>
  <si>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</si>
  <si>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</si>
  <si>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</si>
  <si>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</si>
  <si>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</si>
  <si>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</si>
  <si>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</si>
  <si>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</si>
  <si>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</si>
  <si>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</si>
  <si>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</si>
  <si>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</si>
  <si>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</si>
  <si>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</si>
  <si>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</si>
  <si>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</si>
  <si>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</si>
  <si>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</si>
  <si>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</si>
  <si>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</si>
  <si>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</si>
  <si>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</si>
  <si>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</si>
  <si>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</si>
  <si>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</si>
  <si>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</si>
  <si>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</si>
  <si>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</si>
  <si>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</si>
  <si>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</si>
  <si>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</si>
  <si>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</si>
  <si>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</si>
  <si>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</si>
  <si>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</si>
  <si>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</si>
  <si>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</si>
  <si>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</si>
  <si>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</si>
  <si>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</si>
  <si>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</si>
  <si>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</si>
  <si>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</si>
  <si>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</si>
  <si>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</si>
  <si>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</si>
  <si>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</si>
  <si>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</si>
  <si>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</si>
  <si>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</si>
  <si>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</si>
  <si>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</si>
  <si>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</si>
  <si>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</si>
  <si>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</si>
  <si>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</si>
  <si>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</si>
  <si>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</si>
  <si>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</si>
  <si>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</si>
  <si>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</si>
  <si>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</si>
  <si>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</si>
  <si>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</si>
  <si>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</si>
  <si>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</si>
  <si>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</si>
  <si>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</si>
  <si>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</si>
  <si>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</si>
  <si>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</si>
  <si>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</si>
  <si>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</si>
  <si>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</si>
  <si>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</si>
  <si>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</si>
  <si>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</si>
  <si>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</si>
  <si>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</si>
  <si>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</si>
  <si>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</si>
  <si>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</si>
  <si>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</si>
  <si>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</si>
  <si>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</si>
  <si>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</si>
  <si>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</si>
  <si>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</si>
  <si>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</si>
  <si>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</si>
  <si>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</si>
  <si>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</si>
  <si>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</si>
  <si>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</si>
  <si>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</si>
  <si>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</si>
  <si>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</si>
  <si>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</si>
  <si>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</si>
  <si>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</si>
  <si>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</si>
  <si>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</si>
  <si>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</si>
  <si>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</si>
  <si>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</si>
  <si>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</si>
  <si>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</si>
  <si>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</si>
  <si>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</si>
  <si>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</si>
  <si>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</si>
  <si>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</si>
  <si>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</si>
  <si>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</si>
  <si>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</si>
  <si>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</si>
  <si>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</si>
  <si>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</si>
  <si>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</si>
  <si>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</si>
  <si>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</si>
  <si>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</si>
  <si>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</si>
  <si>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</si>
  <si>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</si>
  <si>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</si>
  <si>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</si>
  <si>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</si>
  <si>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</si>
  <si>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</si>
  <si>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</si>
  <si>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</si>
  <si>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</si>
  <si>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</si>
  <si>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</si>
  <si>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</si>
  <si>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</si>
  <si>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</si>
  <si>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</si>
  <si>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</si>
  <si>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</si>
  <si>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</si>
  <si>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</si>
  <si>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</si>
  <si>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</si>
  <si>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</si>
  <si>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</si>
  <si>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</si>
  <si>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</si>
  <si>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</si>
  <si>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</si>
  <si>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</si>
  <si>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</si>
  <si>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</si>
  <si>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</si>
  <si>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</si>
  <si>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</si>
  <si>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</si>
  <si>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</si>
  <si>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</si>
  <si>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</si>
  <si>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</si>
  <si>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</si>
  <si>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</si>
  <si>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</si>
  <si>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</si>
  <si>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</si>
  <si>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</si>
  <si>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</si>
  <si>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</si>
  <si>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</si>
  <si>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</si>
  <si>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</si>
  <si>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</si>
  <si>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</si>
  <si>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</si>
  <si>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</si>
  <si>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</si>
  <si>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</si>
  <si>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</si>
  <si>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</si>
  <si>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</si>
  <si>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</si>
  <si>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</si>
  <si>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</si>
  <si>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</si>
  <si>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</si>
  <si>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</si>
  <si>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</si>
  <si>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</si>
  <si>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</si>
  <si>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</si>
  <si>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</si>
  <si>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</si>
  <si>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</si>
  <si>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</si>
  <si>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</si>
  <si>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</si>
  <si>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</si>
  <si>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</si>
  <si>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</si>
  <si>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</si>
  <si>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</si>
  <si>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</si>
  <si>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</si>
  <si>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</si>
  <si>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</si>
  <si>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</si>
  <si>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</si>
  <si>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</si>
  <si>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</si>
  <si>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</si>
  <si>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</si>
  <si>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</si>
  <si>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</si>
  <si>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</si>
  <si>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</si>
  <si>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</si>
  <si>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</si>
  <si>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</si>
  <si>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</si>
  <si>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</si>
  <si>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</si>
  <si>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</si>
  <si>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</si>
  <si>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</si>
  <si>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</si>
  <si>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</si>
  <si>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</si>
  <si>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</si>
  <si>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</si>
  <si>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</si>
  <si>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</si>
  <si>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</si>
  <si>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</si>
  <si>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</si>
  <si>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</si>
  <si>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</si>
  <si>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</si>
  <si>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</si>
  <si>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</si>
  <si>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</si>
  <si>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</si>
  <si>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</si>
  <si>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</si>
  <si>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</si>
  <si>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</si>
  <si>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</si>
  <si>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</si>
  <si>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</si>
  <si>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</si>
  <si>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</si>
  <si>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</si>
  <si>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</si>
  <si>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</si>
  <si>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</si>
  <si>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</si>
  <si>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</si>
  <si>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</si>
  <si>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</si>
  <si>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</si>
  <si>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</si>
  <si>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</si>
  <si>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</si>
  <si>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</si>
  <si>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</si>
  <si>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</si>
  <si>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</si>
  <si>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</si>
  <si>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</si>
  <si>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</si>
  <si>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</si>
  <si>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</si>
  <si>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</si>
  <si>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</si>
  <si>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</si>
  <si>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</si>
  <si>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</si>
  <si>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</si>
  <si>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</si>
  <si>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</si>
  <si>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</si>
  <si>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</si>
  <si>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</si>
  <si>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</si>
  <si>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</si>
  <si>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</si>
  <si>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</si>
  <si>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</si>
  <si>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</si>
  <si>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</si>
  <si>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</si>
  <si>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</si>
  <si>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</si>
  <si>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</si>
  <si>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</si>
  <si>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</si>
  <si>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</si>
  <si>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</si>
  <si>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</si>
  <si>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</si>
  <si>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</si>
  <si>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</si>
  <si>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</si>
  <si>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</si>
  <si>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</si>
  <si>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</si>
  <si>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</si>
  <si>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</si>
  <si>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</si>
  <si>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</si>
  <si>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</si>
  <si>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</si>
  <si>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</si>
  <si>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</si>
  <si>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</si>
  <si>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</si>
  <si>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</si>
  <si>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</si>
  <si>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</si>
  <si>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</si>
  <si>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</si>
  <si>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</si>
  <si>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</si>
  <si>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</si>
  <si>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</si>
  <si>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</si>
  <si>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</si>
  <si>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</si>
  <si>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</si>
  <si>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</si>
  <si>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</si>
  <si>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</si>
  <si>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</si>
  <si>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</si>
  <si>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</si>
  <si>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</si>
  <si>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</si>
  <si>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</si>
  <si>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</si>
  <si>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</si>
  <si>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</si>
  <si>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</si>
  <si>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</si>
  <si>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</si>
  <si>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</si>
  <si>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</si>
  <si>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</si>
  <si>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</si>
  <si>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</si>
  <si>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</si>
  <si>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</si>
  <si>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</si>
  <si>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</si>
  <si>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</si>
  <si>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</si>
  <si>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</si>
  <si>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</si>
  <si>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</si>
  <si>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</si>
  <si>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</si>
  <si>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</si>
  <si>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</si>
  <si>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</si>
  <si>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</si>
  <si>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</si>
  <si>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</si>
  <si>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</si>
  <si>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</si>
  <si>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</si>
  <si>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</si>
  <si>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</si>
  <si>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</si>
  <si>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</si>
  <si>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</si>
  <si>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</si>
  <si>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</si>
  <si>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</si>
  <si>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</si>
  <si>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</si>
  <si>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</si>
  <si>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</si>
  <si>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</si>
  <si>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</si>
  <si>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</si>
  <si>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</si>
  <si>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</si>
  <si>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</si>
  <si>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</si>
  <si>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</si>
  <si>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</si>
  <si>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</si>
  <si>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</si>
  <si>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</si>
  <si>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</si>
  <si>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</si>
  <si>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</si>
  <si>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</si>
  <si>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</si>
  <si>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</si>
  <si>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</si>
  <si>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</si>
  <si>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</si>
  <si>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</si>
  <si>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</si>
  <si>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</si>
  <si>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</si>
  <si>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</si>
  <si>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</si>
  <si>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</si>
  <si>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</si>
  <si>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</si>
  <si>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</si>
  <si>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</si>
  <si>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</si>
  <si>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</si>
  <si>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</si>
  <si>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</si>
  <si>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</si>
  <si>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</si>
  <si>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</si>
  <si>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</si>
  <si>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</si>
  <si>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</si>
  <si>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</si>
  <si>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</si>
  <si>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</si>
  <si>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</si>
  <si>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</si>
  <si>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</si>
  <si>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</si>
  <si>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</si>
  <si>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</si>
  <si>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</si>
  <si>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</si>
  <si>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</si>
  <si>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</si>
  <si>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</si>
  <si>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</si>
  <si>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</si>
  <si>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</si>
  <si>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</si>
  <si>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</si>
  <si>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</si>
  <si>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</si>
  <si>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</si>
  <si>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</si>
  <si>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</si>
  <si>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</si>
  <si>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</si>
  <si>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</si>
  <si>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</si>
  <si>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</si>
  <si>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</si>
  <si>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</si>
  <si>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</si>
  <si>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</si>
  <si>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</si>
  <si>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</si>
  <si>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</si>
  <si>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</si>
  <si>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</si>
  <si>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</si>
  <si>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</si>
  <si>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</si>
  <si>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</si>
  <si>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</si>
  <si>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</si>
  <si>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</si>
  <si>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</si>
  <si>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</si>
  <si>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</si>
  <si>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</si>
  <si>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</si>
  <si>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</si>
  <si>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</si>
  <si>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</si>
  <si>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</si>
  <si>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</si>
  <si>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</si>
  <si>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</si>
  <si>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</si>
  <si>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</si>
  <si>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</si>
  <si>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</si>
  <si>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</si>
  <si>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</si>
  <si>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</si>
  <si>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</si>
  <si>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</si>
  <si>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</si>
  <si>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</si>
  <si>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</si>
  <si>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</si>
  <si>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</si>
  <si>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</si>
  <si>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</si>
  <si>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</si>
  <si>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</si>
  <si>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</si>
  <si>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</si>
  <si>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</si>
  <si>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</si>
  <si>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</si>
  <si>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</si>
  <si>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</si>
  <si>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</si>
  <si>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</si>
  <si>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</si>
  <si>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</si>
  <si>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</si>
  <si>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</si>
  <si>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</si>
  <si>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</si>
  <si>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</si>
  <si>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</si>
  <si>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</si>
  <si>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</si>
  <si>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</si>
  <si>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</si>
  <si>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</si>
  <si>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</si>
  <si>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</si>
  <si>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</si>
  <si>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</si>
  <si>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</si>
  <si>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</si>
  <si>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</si>
  <si>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</si>
  <si>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</si>
  <si>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</si>
  <si>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</si>
  <si>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</si>
  <si>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</si>
  <si>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</si>
  <si>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</si>
  <si>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</si>
  <si>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</si>
  <si>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</si>
  <si>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</si>
  <si>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</si>
  <si>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</si>
  <si>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</si>
  <si>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</si>
  <si>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</si>
  <si>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</si>
  <si>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</si>
  <si>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</si>
  <si>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</si>
  <si>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</si>
  <si>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</si>
  <si>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</si>
  <si>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</si>
  <si>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</si>
  <si>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</si>
  <si>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</si>
  <si>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</si>
  <si>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</si>
  <si>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</si>
  <si>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</si>
  <si>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</si>
  <si>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</si>
  <si>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</si>
  <si>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</si>
  <si>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</si>
  <si>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</si>
  <si>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</si>
  <si>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</si>
  <si>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</si>
  <si>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</si>
  <si>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</si>
  <si>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</si>
  <si>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</si>
  <si>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</si>
  <si>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</si>
  <si>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</si>
  <si>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</si>
  <si>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</si>
  <si>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</si>
  <si>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</si>
  <si>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</si>
  <si>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</si>
  <si>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</si>
  <si>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</si>
  <si>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</si>
  <si>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</si>
  <si>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</si>
  <si>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</si>
  <si>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</si>
  <si>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</si>
  <si>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</si>
  <si>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</si>
  <si>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</si>
  <si>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</si>
  <si>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</si>
  <si>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</si>
  <si>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</si>
  <si>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</si>
  <si>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</si>
  <si>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</si>
  <si>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</si>
  <si>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</si>
  <si>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</si>
  <si>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</si>
  <si>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</si>
  <si>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</si>
  <si>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</si>
  <si>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</si>
  <si>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</si>
  <si>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</si>
  <si>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</si>
  <si>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</si>
  <si>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</si>
  <si>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</si>
  <si>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</si>
  <si>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</si>
  <si>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</si>
  <si>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</si>
  <si>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</si>
  <si>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</si>
  <si>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</si>
  <si>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</si>
  <si>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</si>
  <si>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</si>
  <si>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</si>
  <si>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</si>
  <si>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</si>
  <si>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</si>
  <si>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</si>
  <si>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</si>
  <si>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</si>
  <si>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</si>
  <si>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</si>
  <si>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</si>
  <si>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</si>
  <si>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</si>
  <si>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</si>
  <si>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</si>
  <si>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</si>
  <si>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</si>
  <si>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</si>
  <si>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</si>
  <si>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</si>
  <si>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</si>
  <si>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</si>
  <si>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</si>
  <si>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</si>
  <si>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</si>
  <si>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</si>
  <si>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</si>
  <si>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</si>
  <si>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</si>
  <si>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</si>
  <si>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</si>
  <si>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</si>
  <si>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</si>
  <si>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</si>
  <si>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</si>
  <si>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</si>
  <si>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</si>
  <si>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</si>
  <si>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</si>
  <si>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</si>
  <si>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</si>
  <si>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</si>
  <si>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</si>
  <si>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</si>
  <si>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</si>
  <si>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</si>
  <si>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</si>
  <si>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</si>
  <si>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</si>
  <si>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</si>
  <si>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</si>
  <si>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</si>
  <si>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</si>
  <si>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</si>
  <si>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</si>
  <si>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</si>
  <si>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</si>
  <si>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</si>
  <si>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</si>
  <si>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</si>
  <si>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</si>
  <si>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</si>
  <si>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</si>
  <si>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</si>
  <si>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</si>
  <si>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</si>
  <si>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</si>
  <si>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</si>
  <si>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</si>
  <si>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</si>
  <si>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</si>
  <si>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</si>
  <si>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</si>
  <si>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</si>
  <si>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</si>
  <si>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</si>
  <si>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</si>
  <si>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</si>
  <si>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</si>
  <si>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</si>
  <si>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</si>
  <si>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</si>
  <si>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</si>
  <si>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</si>
  <si>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</si>
  <si>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</si>
  <si>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</si>
  <si>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</si>
  <si>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</si>
  <si>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</si>
  <si>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</si>
  <si>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</si>
  <si>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</si>
  <si>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</si>
  <si>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</si>
  <si>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</si>
  <si>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</si>
  <si>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</si>
  <si>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</si>
  <si>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</si>
  <si>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</si>
  <si>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</si>
  <si>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</si>
  <si>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</si>
  <si>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</si>
  <si>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</si>
  <si>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</si>
  <si>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</si>
  <si>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</si>
  <si>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</si>
  <si>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</si>
  <si>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</si>
  <si>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</si>
  <si>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</si>
  <si>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</si>
  <si>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</si>
  <si>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</si>
  <si>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</si>
  <si>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</si>
  <si>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</si>
  <si>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</si>
  <si>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</si>
  <si>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</si>
  <si>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</si>
  <si>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</si>
  <si>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</si>
  <si>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</si>
  <si>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</si>
  <si>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</si>
  <si>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</si>
  <si>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</si>
  <si>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</si>
  <si>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</si>
  <si>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</si>
  <si>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</si>
  <si>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</si>
  <si>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</si>
  <si>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</si>
  <si>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</si>
  <si>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</si>
  <si>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</si>
  <si>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</si>
  <si>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</si>
  <si>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</si>
  <si>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</si>
  <si>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</si>
  <si>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</si>
  <si>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</si>
  <si>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</si>
  <si>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</si>
  <si>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</si>
  <si>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</si>
  <si>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</si>
  <si>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</si>
  <si>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</si>
  <si>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</si>
  <si>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</si>
  <si>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</si>
  <si>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</si>
  <si>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</si>
  <si>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</si>
  <si>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</si>
  <si>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</si>
  <si>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</si>
  <si>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</si>
  <si>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</si>
  <si>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</si>
  <si>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</si>
  <si>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</si>
  <si>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</si>
  <si>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</si>
  <si>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</si>
  <si>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</si>
  <si>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</si>
  <si>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</si>
  <si>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</si>
  <si>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</si>
  <si>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</si>
  <si>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</si>
  <si>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</si>
  <si>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</si>
  <si>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</si>
  <si>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</si>
  <si>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</si>
  <si>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</si>
  <si>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</si>
  <si>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</si>
  <si>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</si>
  <si>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</si>
  <si>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</si>
  <si>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</si>
  <si>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</si>
  <si>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</si>
  <si>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</si>
  <si>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</si>
  <si>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</si>
  <si>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</si>
  <si>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</si>
  <si>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</si>
  <si>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</si>
  <si>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</si>
  <si>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</si>
  <si>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</si>
  <si>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</si>
  <si>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</si>
  <si>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</si>
  <si>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</si>
  <si>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</si>
  <si>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</si>
  <si>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</si>
  <si>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</si>
  <si>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</si>
  <si>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</si>
  <si>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</si>
  <si>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</si>
  <si>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</si>
  <si>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</si>
  <si>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</si>
  <si>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</si>
  <si>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</si>
  <si>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</si>
  <si>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</si>
  <si>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</si>
  <si>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</si>
  <si>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</si>
  <si>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</si>
  <si>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</si>
  <si>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</si>
  <si>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</si>
  <si>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</si>
  <si>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</si>
  <si>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</si>
  <si>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</si>
  <si>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</si>
  <si>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</si>
  <si>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</si>
  <si>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</si>
  <si>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</si>
  <si>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</si>
  <si>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</si>
  <si>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</si>
  <si>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</si>
  <si>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</si>
  <si>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</si>
  <si>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</si>
  <si>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</si>
  <si>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</si>
  <si>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</si>
  <si>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</si>
  <si>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</si>
  <si>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</si>
  <si>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</si>
  <si>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</si>
  <si>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</si>
  <si>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</si>
  <si>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</si>
  <si>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</si>
  <si>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</si>
  <si>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</si>
  <si>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</si>
  <si>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</si>
  <si>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</si>
  <si>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</si>
  <si>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</si>
  <si>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</si>
  <si>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</si>
  <si>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</si>
  <si>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</si>
  <si>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</si>
  <si>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</si>
  <si>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</si>
  <si>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</si>
  <si>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</si>
  <si>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</si>
  <si>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</si>
  <si>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</si>
  <si>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</si>
  <si>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</si>
  <si>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</si>
  <si>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</si>
  <si>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</si>
  <si>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</si>
  <si>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</si>
  <si>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</si>
  <si>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</si>
  <si>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</si>
  <si>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</si>
  <si>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</si>
  <si>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</si>
  <si>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</si>
  <si>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</si>
  <si>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</si>
  <si>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</si>
  <si>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</si>
  <si>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</si>
  <si>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</si>
  <si>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</si>
  <si>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</si>
  <si>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</si>
  <si>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</si>
  <si>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</si>
  <si>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</si>
  <si>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</si>
  <si>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</si>
  <si>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</si>
  <si>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</si>
  <si>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</si>
  <si>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</si>
  <si>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</si>
  <si>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</si>
  <si>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</si>
  <si>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</si>
  <si>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</si>
  <si>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</si>
  <si>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</si>
  <si>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</si>
  <si>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</si>
  <si>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</si>
  <si>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</si>
  <si>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</si>
  <si>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</si>
  <si>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</si>
  <si>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</si>
  <si>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</si>
  <si>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</si>
  <si>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</si>
  <si>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</si>
  <si>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</si>
  <si>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</si>
  <si>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</si>
  <si>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</si>
  <si>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</si>
  <si>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</si>
  <si>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</si>
  <si>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</si>
  <si>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</si>
  <si>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</si>
  <si>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</si>
  <si>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</si>
  <si>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</si>
  <si>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</si>
  <si>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</si>
  <si>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</si>
  <si>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</si>
  <si>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</si>
  <si>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</si>
  <si>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</si>
  <si>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</si>
  <si>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</si>
  <si>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</si>
  <si>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</si>
  <si>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</si>
  <si>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</si>
  <si>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</si>
  <si>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</si>
  <si>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</si>
  <si>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</si>
  <si>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</si>
  <si>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</si>
  <si>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</si>
  <si>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</si>
  <si>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</si>
  <si>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</si>
  <si>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</si>
  <si>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</si>
  <si>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</si>
  <si>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</si>
  <si>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</si>
  <si>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</si>
  <si>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</si>
  <si>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</si>
  <si>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</si>
  <si>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</si>
  <si>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</si>
  <si>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</si>
  <si>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</si>
  <si>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</si>
  <si>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</si>
  <si>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</si>
  <si>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</si>
  <si>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</si>
  <si>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</si>
  <si>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</si>
  <si>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</si>
  <si>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</si>
  <si>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</si>
  <si>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</si>
  <si>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</si>
  <si>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</si>
  <si>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</si>
  <si>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</si>
  <si>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</si>
  <si>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</si>
  <si>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</si>
  <si>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</si>
  <si>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</si>
  <si>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</si>
  <si>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</si>
  <si>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</si>
  <si>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</si>
  <si>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</si>
  <si>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</si>
  <si>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</si>
  <si>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</si>
  <si>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</si>
  <si>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</si>
  <si>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</si>
  <si>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</si>
  <si>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</si>
  <si>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</si>
  <si>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</si>
  <si>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</si>
  <si>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</si>
  <si>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</si>
  <si>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</si>
  <si>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</si>
  <si>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</si>
  <si>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</si>
  <si>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</si>
  <si>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</si>
  <si>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</si>
  <si>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</si>
  <si>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</si>
  <si>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</si>
  <si>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</si>
  <si>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</si>
  <si>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</si>
  <si>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</si>
  <si>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</si>
  <si>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</si>
  <si>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</si>
  <si>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</si>
  <si>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</si>
  <si>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</si>
  <si>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</si>
  <si>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</si>
  <si>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</si>
  <si>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</si>
  <si>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</si>
  <si>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</si>
  <si>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</si>
  <si>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</si>
  <si>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</si>
  <si>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</si>
  <si>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</si>
  <si>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</si>
  <si>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</si>
  <si>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</si>
  <si>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</si>
  <si>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</si>
  <si>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</si>
  <si>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</si>
  <si>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</si>
  <si>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</si>
  <si>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</si>
  <si>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</si>
  <si>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</si>
  <si>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</si>
  <si>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</si>
  <si>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</si>
  <si>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</si>
  <si>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</si>
  <si>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</si>
  <si>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</si>
  <si>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</si>
  <si>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</si>
  <si>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</si>
  <si>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</si>
  <si>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</si>
  <si>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</si>
  <si>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</si>
  <si>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</si>
  <si>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</si>
  <si>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</si>
  <si>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</si>
  <si>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</si>
  <si>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</si>
  <si>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</si>
  <si>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</si>
  <si>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</si>
  <si>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</si>
  <si>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</si>
  <si>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</si>
  <si>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</si>
  <si>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</si>
  <si>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</si>
  <si>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</si>
  <si>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</si>
  <si>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</si>
  <si>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</si>
  <si>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</si>
  <si>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</si>
  <si>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</si>
  <si>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</si>
  <si>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</si>
  <si>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</si>
  <si>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</si>
  <si>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</si>
  <si>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</si>
  <si>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</si>
  <si>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</si>
  <si>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</si>
  <si>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</si>
  <si>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</si>
  <si>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</si>
  <si>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</si>
  <si>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</si>
  <si>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</si>
  <si>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</si>
  <si>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</si>
  <si>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</si>
  <si>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</si>
  <si>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</si>
  <si>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</si>
  <si>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</si>
  <si>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</si>
  <si>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</si>
  <si>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</si>
  <si>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</si>
  <si>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</si>
  <si>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</si>
  <si>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</si>
  <si>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</si>
  <si>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</si>
  <si>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</si>
  <si>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</si>
  <si>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</si>
  <si>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</si>
  <si>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</si>
  <si>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</si>
  <si>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</si>
  <si>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</si>
  <si>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</si>
  <si>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</si>
  <si>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</si>
  <si>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</si>
  <si>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</si>
  <si>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</si>
  <si>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</si>
  <si>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</si>
  <si>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</si>
  <si>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</si>
  <si>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</si>
  <si>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</si>
  <si>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</si>
  <si>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</si>
  <si>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</si>
  <si>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</si>
  <si>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</si>
  <si>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</si>
  <si>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</si>
  <si>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</si>
  <si>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</si>
  <si>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</si>
  <si>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</si>
  <si>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</si>
  <si>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</si>
  <si>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</si>
  <si>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</si>
  <si>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</si>
  <si>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</si>
  <si>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</si>
  <si>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</si>
  <si>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</si>
  <si>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</si>
  <si>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</si>
  <si>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</si>
  <si>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</si>
  <si>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</si>
  <si>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</si>
  <si>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</si>
  <si>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</si>
  <si>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</si>
  <si>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</si>
  <si>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</si>
  <si>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</si>
  <si>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</si>
  <si>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</si>
  <si>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</si>
  <si>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</si>
  <si>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</si>
  <si>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</si>
  <si>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</si>
  <si>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</si>
  <si>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</si>
  <si>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</si>
  <si>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</si>
  <si>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</si>
  <si>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</si>
  <si>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</si>
  <si>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</si>
  <si>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</si>
  <si>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</si>
  <si>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</si>
  <si>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</si>
  <si>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</si>
  <si>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</si>
  <si>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</si>
  <si>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</si>
  <si>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</si>
  <si>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</si>
  <si>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</si>
  <si>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</si>
  <si>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</si>
  <si>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</si>
  <si>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</si>
  <si>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</si>
  <si>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</si>
  <si>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</si>
  <si>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</si>
  <si>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</si>
  <si>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</si>
  <si>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</si>
  <si>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</si>
  <si>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</si>
  <si>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</si>
  <si>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</si>
  <si>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</si>
  <si>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</si>
  <si>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</si>
  <si>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</si>
  <si>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</si>
  <si>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</si>
  <si>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</si>
  <si>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</si>
  <si>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</si>
  <si>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</si>
  <si>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</si>
  <si>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</si>
  <si>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</si>
  <si>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</si>
  <si>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</si>
  <si>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</si>
  <si>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</si>
  <si>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</si>
  <si>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</si>
  <si>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</si>
  <si>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</si>
  <si>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</si>
  <si>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</si>
  <si>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</si>
  <si>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</si>
  <si>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</si>
  <si>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</si>
  <si>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</si>
  <si>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</si>
  <si>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</si>
  <si>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</si>
  <si>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</si>
  <si>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</si>
  <si>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</si>
  <si>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</si>
  <si>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</si>
  <si>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</si>
  <si>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</si>
  <si>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</si>
  <si>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</si>
  <si>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</si>
  <si>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</si>
  <si>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</si>
  <si>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</si>
  <si>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</si>
  <si>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</si>
  <si>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</si>
  <si>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</si>
  <si>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</si>
  <si>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</si>
  <si>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</si>
  <si>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</si>
  <si>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</si>
  <si>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</si>
  <si>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</si>
  <si>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</si>
  <si>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</si>
  <si>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</si>
  <si>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</si>
  <si>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</si>
  <si>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</si>
  <si>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</si>
  <si>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</si>
  <si>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</si>
  <si>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</si>
  <si>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</si>
  <si>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</si>
  <si>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</si>
  <si>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</si>
  <si>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</si>
  <si>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</si>
  <si>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</si>
  <si>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</si>
  <si>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</si>
  <si>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</si>
  <si>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</si>
  <si>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</si>
  <si>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</si>
  <si>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</si>
  <si>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</si>
  <si>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</si>
  <si>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</si>
  <si>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</si>
  <si>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</si>
  <si>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</si>
  <si>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</si>
  <si>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</si>
  <si>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</si>
  <si>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</si>
  <si>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</si>
  <si>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</si>
  <si>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</si>
  <si>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</si>
  <si>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</si>
  <si>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</si>
  <si>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</si>
  <si>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</si>
  <si>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</si>
  <si>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</si>
  <si>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</si>
  <si>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</si>
  <si>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</si>
  <si>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</si>
  <si>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</si>
  <si>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</si>
  <si>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</si>
  <si>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</si>
  <si>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</si>
  <si>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</si>
  <si>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</si>
  <si>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</si>
  <si>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</si>
  <si>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</si>
  <si>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</si>
  <si>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</si>
  <si>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</si>
  <si>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</si>
  <si>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</si>
  <si>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</si>
  <si>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</si>
  <si>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</si>
  <si>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</si>
  <si>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</si>
  <si>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</si>
  <si>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</si>
  <si>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</si>
  <si>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</si>
  <si>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</si>
  <si>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</si>
  <si>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</si>
  <si>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</si>
  <si>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</si>
  <si>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</si>
  <si>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</si>
  <si>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</si>
  <si>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</si>
  <si>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</si>
  <si>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</si>
  <si>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</si>
  <si>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</si>
  <si>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</si>
  <si>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</si>
  <si>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</si>
  <si>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</si>
  <si>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</si>
  <si>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</si>
  <si>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</si>
  <si>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</si>
  <si>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</si>
  <si>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</si>
  <si>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</si>
  <si>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</si>
  <si>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</si>
  <si>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</si>
  <si>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</si>
  <si>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</si>
  <si>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</si>
  <si>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</si>
  <si>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</si>
  <si>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</si>
  <si>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</si>
  <si>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</si>
  <si>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</si>
  <si>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</si>
  <si>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</si>
  <si>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</si>
  <si>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</si>
  <si>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</si>
  <si>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</si>
  <si>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</si>
  <si>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</si>
  <si>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</si>
  <si>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</si>
  <si>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</si>
  <si>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</si>
  <si>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</si>
  <si>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</si>
  <si>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</si>
  <si>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</si>
  <si>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</si>
  <si>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</si>
  <si>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</si>
  <si>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</si>
  <si>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</si>
  <si>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</si>
  <si>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</si>
  <si>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</si>
  <si>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</si>
  <si>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</si>
  <si>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</si>
  <si>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</si>
  <si>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</si>
  <si>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</si>
  <si>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</si>
  <si>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</si>
  <si>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</si>
  <si>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</si>
  <si>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</si>
  <si>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</si>
  <si>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</si>
  <si>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</si>
  <si>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</si>
  <si>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</si>
  <si>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</si>
  <si>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</si>
  <si>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</si>
  <si>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</si>
  <si>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</si>
  <si>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</si>
  <si>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</si>
  <si>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</si>
  <si>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</si>
  <si>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</si>
  <si>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</si>
  <si>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</si>
  <si>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</si>
  <si>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</si>
  <si>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</si>
  <si>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</si>
  <si>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</si>
  <si>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</si>
  <si>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</si>
  <si>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</si>
  <si>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</si>
  <si>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</si>
  <si>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</si>
  <si>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</si>
  <si>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</si>
  <si>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</si>
  <si>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</si>
  <si>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</si>
  <si>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</si>
  <si>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</si>
  <si>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</si>
  <si>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</si>
  <si>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</si>
  <si>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</si>
  <si>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</si>
  <si>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</si>
  <si>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</si>
  <si>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</si>
  <si>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</si>
  <si>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</si>
  <si>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</si>
  <si>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</si>
  <si>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</si>
  <si>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</si>
  <si>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</si>
  <si>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</si>
  <si>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</si>
  <si>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</si>
  <si>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</si>
  <si>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</si>
  <si>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</si>
  <si>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</si>
  <si>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</si>
  <si>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</si>
  <si>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</si>
  <si>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</si>
  <si>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</si>
  <si>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</si>
  <si>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</si>
  <si>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</si>
  <si>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</si>
  <si>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</si>
  <si>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</si>
  <si>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</si>
  <si>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</si>
  <si>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</si>
  <si>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</si>
  <si>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</si>
  <si>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</si>
  <si>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</si>
  <si>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</si>
  <si>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</si>
  <si>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</si>
  <si>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</si>
  <si>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</si>
  <si>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</si>
  <si>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</si>
  <si>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</si>
  <si>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</si>
  <si>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</si>
  <si>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</si>
  <si>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</si>
  <si>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</si>
  <si>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</si>
  <si>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</si>
  <si>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</si>
  <si>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</si>
  <si>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</si>
  <si>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</si>
  <si>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</si>
  <si>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</si>
  <si>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</si>
  <si>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</si>
  <si>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</si>
  <si>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</si>
  <si>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</si>
  <si>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</si>
  <si>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</si>
  <si>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</si>
  <si>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</si>
  <si>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</si>
  <si>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</si>
  <si>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</si>
  <si>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</si>
  <si>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</si>
  <si>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</si>
  <si>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</si>
  <si>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</si>
  <si>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</si>
  <si>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</si>
  <si>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</si>
  <si>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</si>
  <si>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</si>
  <si>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</si>
  <si>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</si>
  <si>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</si>
  <si>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</si>
  <si>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</si>
  <si>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</si>
  <si>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</si>
  <si>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</si>
  <si>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</si>
  <si>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</si>
  <si>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</si>
  <si>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</si>
  <si>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</si>
  <si>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</si>
  <si>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</si>
  <si>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</si>
  <si>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</si>
  <si>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</si>
  <si>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</si>
  <si>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</si>
  <si>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</si>
  <si>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</si>
  <si>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</si>
  <si>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</si>
  <si>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</si>
  <si>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</si>
  <si>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</si>
  <si>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</si>
  <si>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</si>
  <si>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</si>
  <si>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</si>
  <si>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</si>
  <si>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</si>
  <si>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</si>
  <si>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</si>
  <si>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</si>
  <si>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</si>
  <si>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</si>
  <si>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</si>
  <si>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</si>
  <si>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</si>
  <si>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</si>
  <si>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</si>
  <si>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</si>
  <si>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</si>
  <si>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</si>
  <si>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</si>
  <si>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</si>
  <si>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</si>
  <si>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</si>
  <si>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</si>
  <si>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</si>
  <si>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</si>
  <si>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</si>
  <si>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</si>
  <si>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</si>
  <si>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</si>
  <si>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</si>
  <si>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</si>
  <si>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</si>
  <si>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</si>
  <si>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</si>
  <si>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</si>
  <si>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</si>
  <si>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</si>
  <si>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</si>
  <si>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</si>
  <si>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</si>
  <si>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</si>
  <si>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</si>
  <si>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</si>
  <si>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</si>
  <si>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</si>
  <si>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</si>
  <si>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</si>
  <si>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</si>
  <si>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</si>
  <si>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</si>
  <si>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</si>
  <si>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</si>
  <si>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</si>
  <si>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</si>
  <si>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</si>
  <si>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</si>
  <si>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</si>
  <si>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</si>
  <si>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</si>
  <si>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</si>
  <si>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</si>
  <si>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</si>
  <si>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</si>
  <si>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</si>
  <si>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</si>
  <si>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</si>
  <si>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</si>
  <si>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</si>
  <si>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</si>
  <si>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</si>
  <si>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</si>
  <si>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</si>
  <si>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</si>
  <si>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</si>
  <si>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</si>
  <si>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</si>
  <si>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</si>
  <si>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</si>
  <si>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</si>
  <si>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</si>
  <si>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</si>
  <si>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</si>
  <si>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</si>
  <si>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</si>
  <si>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</si>
  <si>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</si>
  <si>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</si>
  <si>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</si>
  <si>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</si>
  <si>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</si>
  <si>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</si>
  <si>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</si>
  <si>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</si>
  <si>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</si>
  <si>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</si>
  <si>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</si>
  <si>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</si>
  <si>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</si>
  <si>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</si>
  <si>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</si>
  <si>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</si>
  <si>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</si>
  <si>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</si>
  <si>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</si>
  <si>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</si>
  <si>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</si>
  <si>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</si>
  <si>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</si>
  <si>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</si>
  <si>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</si>
  <si>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</si>
  <si>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</si>
  <si>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</si>
  <si>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</si>
  <si>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</si>
  <si>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</si>
  <si>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</si>
  <si>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</si>
  <si>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</si>
  <si>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</si>
  <si>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</si>
  <si>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</si>
  <si>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</si>
  <si>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</si>
  <si>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</si>
  <si>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</si>
  <si>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</si>
  <si>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</si>
  <si>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</si>
  <si>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</si>
  <si>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</si>
  <si>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</si>
  <si>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</si>
  <si>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</si>
  <si>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</si>
  <si>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</si>
  <si>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</si>
  <si>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</si>
  <si>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</si>
  <si>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</si>
  <si>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</si>
  <si>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</si>
  <si>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</si>
  <si>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</si>
  <si>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</si>
  <si>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</si>
  <si>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</si>
  <si>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</si>
  <si>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</si>
  <si>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</si>
  <si>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</si>
  <si>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</si>
  <si>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</si>
  <si>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</si>
  <si>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</si>
  <si>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</si>
  <si>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</si>
  <si>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</si>
  <si>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</si>
  <si>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</si>
  <si>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</si>
  <si>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</si>
  <si>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</si>
  <si>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</si>
  <si>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</si>
  <si>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</si>
  <si>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</si>
  <si>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</si>
  <si>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</si>
  <si>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</si>
  <si>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</si>
  <si>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</si>
  <si>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</si>
  <si>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</si>
  <si>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</si>
  <si>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</si>
  <si>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</si>
  <si>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</si>
  <si>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</si>
  <si>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</si>
  <si>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</si>
  <si>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</si>
  <si>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</si>
  <si>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</si>
  <si>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</si>
  <si>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</si>
  <si>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</si>
  <si>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</si>
  <si>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</si>
  <si>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</si>
  <si>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</si>
  <si>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</si>
  <si>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</si>
  <si>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</si>
  <si>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</si>
  <si>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</si>
  <si>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</si>
  <si>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</si>
  <si>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</si>
  <si>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</si>
  <si>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</si>
  <si>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</si>
  <si>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</si>
  <si>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</si>
  <si>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</si>
  <si>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</si>
  <si>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</si>
  <si>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</si>
  <si>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</si>
  <si>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</si>
  <si>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</si>
  <si>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</si>
  <si>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</si>
  <si>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</si>
  <si>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</si>
  <si>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</si>
  <si>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</si>
  <si>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</si>
  <si>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</si>
  <si>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</si>
  <si>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</si>
  <si>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</si>
  <si>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</si>
  <si>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</si>
  <si>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</si>
  <si>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</si>
  <si>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</si>
  <si>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</si>
  <si>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</si>
  <si>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</si>
  <si>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</si>
  <si>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</si>
  <si>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</si>
  <si>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</si>
  <si>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</si>
  <si>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</si>
  <si>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</si>
  <si>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</si>
  <si>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</si>
  <si>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</si>
  <si>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</si>
  <si>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</si>
  <si>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</si>
  <si>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</si>
  <si>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</si>
  <si>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</si>
  <si>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</si>
  <si>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</si>
  <si>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</si>
  <si>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</si>
  <si>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</si>
  <si>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</si>
  <si>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</si>
  <si>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</si>
  <si>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</si>
  <si>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</si>
  <si>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</si>
  <si>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</si>
  <si>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</si>
  <si>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</si>
  <si>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</si>
  <si>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</si>
  <si>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</si>
  <si>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</si>
  <si>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</si>
  <si>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</si>
  <si>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</si>
  <si>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</si>
  <si>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</si>
  <si>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</si>
  <si>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</si>
  <si>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</si>
  <si>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</si>
  <si>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</si>
  <si>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</si>
  <si>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</si>
  <si>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</si>
  <si>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</si>
  <si>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</si>
  <si>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</si>
  <si>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</si>
  <si>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</si>
  <si>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</si>
  <si>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</si>
  <si>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</si>
  <si>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</si>
  <si>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</si>
  <si>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</si>
  <si>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</si>
  <si>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</si>
  <si>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</si>
  <si>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</si>
  <si>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</si>
  <si>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</si>
  <si>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</si>
  <si>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</si>
  <si>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</si>
  <si>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</si>
  <si>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</si>
  <si>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</si>
  <si>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</si>
  <si>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</si>
  <si>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</si>
  <si>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</si>
  <si>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</si>
  <si>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</si>
  <si>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</si>
  <si>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</si>
  <si>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</si>
  <si>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</si>
  <si>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</si>
  <si>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</si>
  <si>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</si>
  <si>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</si>
  <si>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</si>
  <si>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</si>
  <si>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</si>
  <si>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</si>
  <si>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</si>
  <si>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</si>
  <si>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</si>
  <si>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</si>
  <si>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</si>
  <si>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</si>
  <si>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</si>
  <si>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</si>
  <si>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</si>
  <si>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</si>
  <si>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</si>
  <si>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</si>
  <si>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</si>
  <si>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</si>
  <si>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</si>
  <si>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</si>
  <si>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</si>
  <si>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</si>
  <si>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</si>
  <si>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</si>
  <si>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</si>
  <si>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</si>
  <si>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</si>
  <si>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</si>
  <si>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</si>
  <si>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</si>
  <si>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</si>
  <si>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</si>
  <si>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</si>
  <si>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</si>
  <si>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</si>
  <si>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</si>
  <si>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</si>
  <si>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</si>
  <si>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</si>
  <si>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</si>
  <si>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</si>
  <si>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</si>
  <si>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</si>
  <si>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</si>
  <si>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</si>
  <si>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</si>
  <si>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</si>
  <si>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</si>
  <si>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</si>
  <si>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</si>
  <si>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</si>
  <si>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</si>
  <si>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</si>
  <si>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</si>
  <si>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</si>
  <si>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</si>
  <si>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</si>
  <si>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</si>
  <si>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</si>
  <si>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</si>
  <si>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</si>
  <si>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</si>
  <si>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</si>
  <si>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</si>
  <si>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</si>
  <si>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</si>
  <si>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</si>
  <si>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</si>
  <si>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</si>
  <si>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</si>
  <si>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</si>
  <si>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</si>
  <si>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</si>
  <si>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</si>
  <si>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</si>
  <si>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</si>
  <si>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</si>
  <si>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</si>
  <si>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</si>
  <si>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</si>
  <si>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</si>
  <si>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</si>
  <si>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</si>
  <si>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</si>
  <si>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</si>
  <si>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</si>
  <si>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</si>
  <si>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</si>
  <si>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</si>
  <si>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</si>
  <si>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</si>
  <si>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</si>
  <si>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</si>
  <si>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</si>
  <si>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</si>
  <si>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</si>
  <si>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</si>
  <si>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</si>
  <si>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</si>
  <si>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</si>
  <si>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</si>
  <si>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</si>
  <si>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</si>
  <si>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</si>
  <si>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</si>
  <si>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</si>
  <si>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</si>
  <si>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</si>
  <si>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</si>
  <si>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</si>
  <si>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</si>
  <si>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</si>
  <si>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</si>
  <si>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</si>
  <si>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</si>
  <si>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</si>
  <si>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</si>
  <si>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</si>
  <si>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</si>
  <si>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</si>
  <si>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</si>
  <si>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</si>
  <si>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</si>
  <si>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</si>
  <si>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</si>
  <si>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</si>
  <si>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</si>
  <si>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</si>
  <si>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</si>
  <si>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</si>
  <si>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</si>
  <si>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</si>
  <si>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</si>
  <si>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</si>
  <si>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</si>
  <si>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</si>
  <si>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</si>
  <si>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</si>
  <si>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</si>
  <si>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</si>
  <si>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</si>
  <si>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</si>
  <si>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</si>
  <si>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</si>
  <si>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</si>
  <si>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</si>
  <si>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</si>
  <si>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</si>
  <si>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</si>
  <si>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</si>
  <si>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</si>
  <si>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</si>
  <si>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</si>
  <si>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</si>
  <si>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</si>
  <si>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</si>
  <si>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</si>
  <si>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</si>
  <si>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</si>
  <si>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</si>
  <si>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</si>
  <si>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</si>
  <si>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</si>
  <si>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</si>
  <si>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</si>
  <si>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</si>
  <si>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</si>
  <si>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</si>
  <si>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</si>
  <si>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</si>
  <si>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</si>
  <si>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</si>
  <si>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</si>
  <si>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</si>
  <si>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</si>
  <si>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</si>
  <si>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</si>
  <si>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</si>
  <si>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</si>
  <si>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</si>
  <si>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</si>
  <si>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</si>
  <si>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</si>
  <si>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</si>
  <si>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</si>
  <si>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</si>
  <si>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</si>
  <si>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</si>
  <si>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</si>
  <si>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</si>
  <si>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</si>
  <si>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</si>
  <si>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</si>
  <si>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</si>
  <si>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</si>
  <si>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</si>
  <si>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</si>
  <si>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</si>
  <si>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</si>
  <si>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</si>
  <si>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</si>
  <si>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</si>
  <si>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</si>
  <si>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</si>
  <si>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</si>
  <si>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</si>
  <si>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</si>
  <si>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</si>
  <si>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</si>
  <si>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</si>
  <si>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</si>
  <si>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</si>
  <si>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</si>
  <si>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</si>
  <si>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</si>
  <si>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</si>
  <si>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</si>
  <si>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</si>
  <si>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</si>
  <si>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</si>
  <si>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</si>
  <si>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</si>
  <si>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</si>
  <si>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</si>
  <si>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</si>
  <si>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</si>
  <si>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</si>
  <si>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</si>
  <si>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</si>
  <si>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</si>
  <si>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</si>
  <si>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</si>
  <si>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</si>
  <si>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</si>
  <si>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</si>
  <si>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</si>
  <si>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</si>
  <si>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</si>
  <si>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</si>
  <si>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</si>
  <si>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</si>
  <si>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</si>
  <si>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</si>
  <si>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</si>
  <si>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</si>
  <si>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</si>
  <si>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</si>
  <si>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</si>
  <si>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</si>
  <si>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</si>
  <si>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</si>
  <si>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</si>
  <si>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</si>
  <si>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</si>
  <si>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</si>
  <si>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</si>
  <si>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</si>
  <si>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</si>
  <si>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</si>
  <si>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</si>
  <si>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</si>
  <si>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</si>
  <si>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</si>
  <si>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</si>
  <si>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</si>
  <si>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</si>
  <si>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</si>
  <si>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</si>
  <si>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</si>
  <si>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</si>
  <si>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</si>
  <si>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</si>
  <si>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</si>
  <si>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</si>
  <si>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</si>
  <si>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</si>
  <si>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</si>
  <si>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</si>
  <si>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</si>
  <si>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</si>
  <si>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</si>
  <si>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</si>
  <si>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</si>
  <si>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</si>
  <si>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</si>
  <si>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</si>
  <si>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</si>
  <si>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</si>
  <si>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</si>
  <si>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</si>
  <si>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</si>
  <si>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</si>
  <si>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</si>
  <si>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</si>
  <si>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</si>
  <si>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</si>
  <si>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</si>
  <si>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</si>
  <si>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</si>
  <si>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</si>
  <si>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</si>
  <si>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</si>
  <si>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</si>
  <si>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</si>
  <si>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</si>
  <si>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</si>
  <si>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</si>
  <si>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</si>
  <si>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</si>
  <si>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</si>
  <si>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</si>
  <si>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</si>
  <si>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</si>
  <si>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</si>
  <si>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</si>
  <si>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</si>
  <si>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</si>
  <si>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</si>
  <si>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</si>
  <si>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</si>
  <si>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</si>
  <si>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</si>
  <si>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</si>
  <si>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</si>
  <si>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</si>
  <si>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</si>
  <si>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</si>
  <si>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</si>
  <si>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</si>
  <si>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</si>
  <si>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</si>
  <si>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</si>
  <si>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</si>
  <si>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</si>
  <si>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</si>
  <si>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</si>
  <si>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</si>
  <si>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</si>
  <si>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</si>
  <si>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</si>
  <si>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</si>
  <si>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</si>
  <si>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</si>
  <si>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</si>
  <si>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</si>
  <si>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</si>
  <si>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</si>
  <si>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</si>
  <si>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</si>
  <si>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</si>
  <si>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</si>
  <si>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</si>
  <si>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</si>
  <si>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</si>
  <si>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</si>
  <si>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</si>
  <si>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</si>
  <si>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</si>
  <si>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</si>
  <si>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</si>
  <si>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</si>
  <si>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</si>
  <si>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</si>
  <si>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</si>
  <si>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</si>
  <si>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</si>
  <si>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</si>
  <si>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</si>
  <si>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</si>
  <si>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</si>
  <si>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</si>
  <si>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</si>
  <si>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</si>
  <si>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</si>
  <si>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</si>
  <si>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</si>
  <si>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</si>
  <si>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</si>
  <si>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</si>
  <si>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</si>
  <si>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</si>
  <si>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</si>
  <si>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</si>
  <si>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</si>
  <si>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</si>
  <si>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</si>
  <si>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</si>
  <si>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</si>
  <si>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</si>
  <si>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</si>
  <si>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</si>
  <si>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</si>
  <si>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</si>
  <si>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</si>
  <si>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</si>
  <si>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</si>
  <si>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</si>
  <si>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</si>
  <si>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</si>
  <si>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</si>
  <si>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</si>
  <si>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</si>
  <si>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</si>
  <si>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</si>
  <si>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</si>
  <si>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</si>
  <si>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</si>
  <si>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</si>
  <si>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</si>
  <si>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</si>
  <si>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</si>
  <si>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</si>
  <si>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</si>
  <si>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</si>
  <si>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</si>
  <si>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</si>
  <si>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</si>
  <si>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</si>
  <si>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</si>
  <si>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</si>
  <si>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</si>
  <si>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</si>
  <si>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</si>
  <si>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</si>
  <si>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</si>
  <si>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</si>
  <si>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</si>
  <si>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</si>
  <si>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</si>
  <si>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</si>
  <si>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</si>
  <si>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</si>
  <si>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</si>
  <si>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</si>
  <si>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</si>
  <si>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</si>
  <si>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</si>
  <si>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</si>
  <si>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</si>
  <si>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</si>
  <si>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</si>
  <si>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</si>
  <si>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</si>
  <si>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</si>
  <si>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</si>
  <si>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</si>
  <si>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</si>
  <si>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</si>
  <si>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</si>
  <si>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</si>
  <si>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</si>
  <si>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</si>
  <si>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</si>
  <si>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</si>
  <si>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</si>
  <si>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</si>
  <si>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</si>
  <si>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</si>
  <si>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</si>
  <si>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</si>
  <si>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</si>
  <si>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</si>
  <si>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</si>
  <si>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</si>
  <si>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</si>
  <si>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</si>
  <si>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</si>
  <si>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</si>
  <si>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</si>
  <si>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</si>
  <si>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</si>
  <si>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</si>
  <si>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</si>
  <si>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</si>
  <si>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</si>
  <si>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</si>
  <si>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</si>
  <si>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</si>
  <si>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</si>
  <si>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</si>
  <si>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</si>
  <si>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</si>
  <si>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</si>
  <si>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</si>
  <si>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</si>
  <si>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</si>
  <si>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</si>
  <si>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</si>
  <si>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</si>
  <si>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</si>
  <si>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</si>
  <si>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</si>
  <si>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</si>
  <si>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</si>
  <si>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</si>
  <si>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</si>
  <si>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</si>
  <si>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</si>
  <si>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</si>
  <si>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</si>
  <si>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</si>
  <si>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</si>
  <si>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</si>
  <si>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</si>
  <si>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</si>
  <si>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</si>
  <si>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</si>
  <si>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</si>
  <si>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</si>
  <si>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</si>
  <si>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</si>
  <si>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</si>
  <si>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</si>
  <si>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</si>
  <si>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</si>
  <si>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</si>
  <si>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</si>
  <si>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</si>
  <si>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</si>
  <si>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</si>
  <si>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</si>
  <si>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</si>
  <si>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</si>
  <si>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</si>
  <si>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</si>
  <si>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</si>
  <si>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</si>
  <si>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</si>
  <si>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</si>
  <si>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</si>
  <si>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</si>
  <si>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</si>
  <si>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</si>
  <si>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</si>
  <si>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</si>
  <si>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</si>
  <si>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</si>
  <si>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</si>
  <si>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</si>
  <si>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</si>
  <si>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</si>
  <si>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</si>
  <si>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</si>
  <si>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</si>
  <si>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</si>
  <si>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</si>
  <si>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</si>
  <si>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</si>
  <si>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</si>
  <si>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</si>
  <si>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</si>
  <si>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</si>
  <si>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</si>
  <si>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</si>
  <si>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</si>
  <si>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</si>
  <si>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</si>
  <si>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</si>
  <si>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</si>
  <si>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</si>
  <si>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</si>
  <si>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</si>
  <si>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</si>
  <si>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</si>
  <si>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</si>
  <si>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</si>
  <si>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</si>
  <si>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</si>
  <si>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</si>
  <si>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</si>
  <si>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</si>
  <si>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</si>
  <si>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</si>
  <si>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</si>
  <si>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</si>
  <si>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</si>
  <si>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</si>
  <si>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</si>
  <si>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</si>
  <si>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</si>
  <si>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</si>
  <si>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</si>
  <si>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</si>
  <si>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</si>
  <si>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</si>
  <si>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</si>
  <si>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</si>
  <si>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</si>
  <si>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</si>
  <si>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</si>
  <si>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</si>
  <si>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</si>
  <si>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</si>
  <si>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</si>
  <si>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</si>
  <si>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</si>
  <si>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</si>
  <si>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</si>
  <si>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</si>
  <si>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</si>
  <si>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</si>
  <si>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</si>
  <si>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</si>
  <si>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</si>
  <si>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</si>
  <si>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</si>
  <si>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</si>
  <si>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</si>
  <si>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</si>
  <si>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</si>
  <si>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</si>
  <si>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</si>
  <si>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</si>
  <si>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</si>
  <si>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</si>
  <si>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</si>
  <si>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</si>
  <si>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</si>
  <si>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</si>
  <si>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</si>
  <si>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</si>
  <si>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</si>
  <si>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</si>
  <si>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</si>
  <si>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</si>
  <si>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</si>
  <si>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</si>
  <si>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</si>
  <si>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</si>
  <si>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</si>
  <si>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</si>
  <si>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</si>
  <si>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</si>
  <si>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</si>
  <si>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</si>
  <si>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</si>
  <si>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</si>
  <si>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</si>
  <si>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</si>
  <si>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</si>
  <si>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</si>
  <si>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</si>
  <si>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</si>
  <si>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</si>
  <si>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</si>
  <si>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</si>
  <si>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</si>
  <si>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</si>
  <si>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</si>
  <si>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</si>
  <si>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</si>
  <si>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</si>
  <si>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</si>
  <si>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</si>
  <si>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</si>
  <si>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</si>
  <si>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</si>
  <si>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</si>
  <si>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</si>
  <si>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</si>
  <si>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</si>
  <si>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</si>
  <si>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</si>
  <si>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</si>
  <si>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</si>
  <si>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</si>
  <si>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</si>
  <si>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</si>
  <si>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</si>
  <si>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</si>
  <si>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</si>
  <si>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</si>
  <si>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</si>
  <si>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</si>
  <si>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</si>
  <si>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</si>
  <si>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</si>
  <si>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</si>
  <si>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</si>
  <si>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</si>
  <si>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</si>
  <si>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</si>
  <si>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</si>
  <si>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</si>
  <si>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</si>
  <si>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</si>
  <si>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</si>
  <si>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</si>
  <si>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</si>
  <si>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</si>
  <si>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</si>
  <si>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</si>
  <si>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</si>
  <si>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</si>
  <si>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</si>
  <si>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</si>
  <si>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</si>
  <si>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</si>
  <si>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</si>
  <si>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</si>
  <si>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</si>
  <si>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</si>
  <si>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</si>
  <si>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</si>
  <si>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</si>
  <si>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</si>
  <si>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</si>
  <si>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</si>
  <si>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</si>
  <si>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</si>
  <si>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</si>
  <si>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</si>
  <si>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</si>
  <si>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</si>
  <si>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</si>
  <si>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</si>
  <si>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</si>
  <si>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</si>
  <si>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</si>
  <si>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</si>
  <si>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</si>
  <si>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</si>
  <si>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</si>
  <si>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</si>
  <si>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</si>
  <si>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</si>
  <si>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</si>
  <si>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</si>
  <si>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</si>
  <si>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</si>
  <si>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</si>
  <si>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</si>
  <si>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</si>
  <si>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</si>
  <si>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</si>
  <si>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</si>
  <si>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</si>
  <si>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</si>
  <si>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</si>
  <si>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</si>
  <si>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</si>
  <si>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</si>
  <si>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</si>
  <si>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</si>
  <si>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</si>
  <si>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</si>
  <si>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</si>
  <si>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</si>
  <si>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</si>
  <si>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</si>
  <si>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</si>
  <si>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</si>
  <si>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</si>
  <si>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</si>
  <si>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</si>
  <si>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</si>
  <si>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</si>
  <si>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</si>
  <si>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</si>
  <si>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</si>
  <si>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</si>
  <si>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</si>
  <si>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</si>
  <si>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</si>
  <si>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</si>
  <si>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</si>
  <si>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</si>
  <si>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</si>
  <si>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</si>
  <si>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</si>
  <si>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</si>
  <si>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</si>
  <si>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</si>
  <si>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</si>
  <si>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</si>
  <si>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</si>
  <si>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</si>
  <si>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</si>
  <si>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</si>
  <si>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</si>
  <si>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</si>
  <si>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</si>
  <si>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</si>
  <si>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</si>
  <si>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</si>
  <si>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</si>
  <si>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</si>
  <si>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</si>
  <si>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</si>
  <si>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</si>
  <si>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</si>
  <si>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</si>
  <si>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</si>
  <si>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</si>
  <si>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</si>
  <si>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</si>
  <si>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</si>
  <si>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</si>
  <si>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</si>
  <si>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</si>
  <si>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</si>
  <si>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</si>
  <si>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</si>
  <si>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</si>
  <si>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</si>
  <si>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</si>
  <si>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</si>
  <si>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</si>
  <si>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</si>
  <si>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</si>
  <si>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</si>
  <si>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</si>
  <si>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</si>
  <si>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</si>
  <si>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</si>
  <si>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</si>
  <si>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</si>
  <si>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</si>
  <si>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</si>
  <si>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</si>
  <si>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</si>
  <si>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</si>
  <si>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</si>
  <si>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</si>
  <si>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</si>
  <si>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</si>
  <si>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</si>
  <si>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</si>
  <si>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</si>
  <si>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</si>
  <si>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</si>
  <si>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</si>
  <si>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</si>
  <si>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</si>
  <si>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</si>
  <si>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</si>
  <si>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</si>
  <si>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</si>
  <si>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</si>
  <si>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</si>
  <si>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</si>
  <si>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</si>
  <si>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</si>
  <si>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</si>
  <si>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</si>
  <si>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</si>
  <si>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</si>
  <si>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</si>
  <si>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</si>
  <si>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</si>
  <si>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</si>
  <si>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</si>
  <si>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</si>
  <si>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</si>
  <si>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</si>
  <si>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</si>
  <si>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</si>
  <si>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</si>
  <si>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</si>
  <si>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</si>
  <si>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</si>
  <si>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</si>
  <si>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</si>
  <si>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</si>
  <si>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</si>
  <si>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</si>
  <si>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</si>
  <si>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</si>
  <si>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</si>
  <si>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</si>
  <si>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</si>
  <si>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</si>
  <si>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</si>
  <si>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</si>
  <si>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</si>
  <si>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</si>
  <si>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</si>
  <si>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</si>
  <si>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</si>
  <si>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</si>
  <si>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</si>
  <si>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</si>
  <si>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</si>
  <si>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</si>
  <si>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</si>
  <si>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</si>
  <si>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</si>
  <si>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</si>
  <si>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</si>
  <si>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</si>
  <si>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</si>
  <si>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</si>
  <si>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</si>
  <si>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</si>
  <si>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</si>
  <si>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</si>
  <si>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</si>
  <si>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</si>
  <si>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</si>
  <si>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</si>
  <si>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</si>
  <si>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</si>
  <si>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</si>
  <si>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</si>
  <si>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</si>
  <si>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</si>
  <si>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</si>
  <si>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</si>
  <si>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</si>
  <si>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</si>
  <si>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</si>
  <si>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</si>
  <si>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</si>
  <si>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</si>
  <si>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</si>
  <si>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</si>
  <si>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</si>
  <si>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</si>
  <si>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</si>
  <si>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</si>
  <si>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</si>
  <si>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</si>
  <si>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</si>
  <si>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</si>
  <si>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</si>
  <si>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</si>
  <si>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</si>
  <si>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</si>
  <si>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</si>
  <si>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</si>
  <si>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</si>
  <si>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</si>
  <si>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</si>
  <si>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</si>
  <si>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</si>
  <si>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</si>
  <si>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</si>
  <si>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</si>
  <si>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</si>
  <si>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</si>
  <si>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</si>
  <si>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</si>
  <si>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</si>
  <si>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</si>
  <si>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</si>
  <si>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</si>
  <si>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</si>
  <si>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</si>
  <si>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</si>
  <si>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</si>
  <si>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</si>
  <si>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</si>
  <si>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</si>
  <si>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</si>
  <si>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</si>
  <si>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</si>
  <si>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</si>
  <si>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</si>
  <si>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</si>
  <si>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</si>
  <si>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</si>
  <si>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</si>
  <si>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</si>
  <si>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</si>
  <si>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</si>
  <si>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</si>
  <si>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</si>
  <si>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</si>
  <si>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</si>
  <si>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</si>
  <si>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</si>
  <si>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</si>
  <si>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</si>
  <si>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</si>
  <si>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</si>
  <si>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</si>
  <si>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</si>
  <si>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</si>
  <si>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</si>
  <si>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</si>
  <si>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</si>
  <si>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</si>
  <si>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</si>
  <si>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</si>
  <si>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</si>
  <si>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</si>
  <si>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</si>
  <si>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</si>
  <si>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</si>
  <si>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</si>
  <si>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</si>
  <si>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</si>
  <si>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</si>
  <si>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</si>
  <si>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</si>
  <si>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</si>
  <si>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</si>
  <si>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</si>
  <si>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</si>
  <si>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</si>
  <si>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</si>
  <si>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</si>
  <si>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</si>
  <si>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</si>
  <si>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</si>
  <si>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</si>
  <si>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</si>
  <si>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</si>
  <si>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</si>
  <si>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</si>
  <si>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</si>
  <si>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</si>
  <si>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</si>
  <si>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</si>
  <si>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</si>
  <si>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</si>
  <si>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</si>
  <si>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</si>
  <si>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</si>
  <si>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</si>
  <si>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</si>
  <si>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</si>
  <si>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</si>
  <si>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</si>
  <si>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</si>
  <si>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</si>
  <si>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</si>
  <si>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</si>
  <si>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</si>
  <si>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</si>
  <si>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</si>
  <si>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</si>
  <si>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</si>
  <si>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</si>
  <si>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</si>
  <si>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</si>
  <si>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</si>
  <si>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</si>
  <si>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</si>
  <si>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</si>
  <si>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</si>
  <si>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</si>
  <si>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</si>
  <si>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</si>
  <si>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</si>
  <si>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</si>
  <si>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</si>
  <si>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</si>
  <si>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</si>
  <si>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</si>
  <si>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</si>
  <si>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</si>
  <si>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</si>
  <si>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</si>
  <si>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</si>
  <si>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</si>
  <si>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</si>
  <si>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</si>
  <si>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</si>
  <si>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</si>
  <si>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</si>
  <si>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</si>
  <si>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</si>
  <si>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</si>
  <si>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</si>
  <si>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</si>
  <si>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</si>
  <si>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</si>
  <si>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</si>
  <si>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</si>
  <si>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</si>
  <si>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</si>
  <si>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</si>
  <si>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</si>
  <si>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</si>
  <si>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</si>
  <si>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</si>
  <si>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</si>
  <si>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</si>
  <si>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</si>
  <si>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</si>
  <si>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</si>
  <si>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</si>
  <si>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</si>
  <si>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</si>
  <si>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</si>
  <si>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</si>
  <si>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</si>
  <si>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</si>
  <si>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</si>
  <si>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</si>
  <si>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</si>
  <si>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</si>
  <si>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</si>
  <si>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</si>
  <si>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</si>
  <si>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</si>
  <si>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</si>
  <si>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</si>
  <si>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</si>
  <si>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</si>
  <si>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</si>
  <si>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</si>
  <si>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</si>
  <si>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</si>
  <si>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</si>
  <si>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</si>
  <si>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</si>
  <si>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</si>
  <si>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</si>
  <si>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</si>
  <si>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</si>
  <si>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</si>
  <si>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</si>
  <si>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</si>
  <si>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</si>
  <si>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</si>
  <si>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</si>
  <si>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</si>
  <si>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</si>
  <si>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</si>
  <si>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</si>
  <si>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</si>
  <si>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</si>
  <si>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</si>
  <si>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</si>
  <si>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</si>
  <si>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</si>
  <si>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</si>
  <si>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</si>
  <si>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</si>
  <si>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</si>
  <si>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</si>
  <si>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</si>
  <si>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</si>
  <si>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</si>
  <si>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</si>
  <si>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</si>
  <si>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</si>
  <si>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</si>
  <si>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</si>
  <si>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</si>
  <si>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</si>
  <si>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</si>
  <si>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</si>
  <si>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</si>
  <si>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</si>
  <si>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</si>
  <si>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</si>
  <si>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</si>
  <si>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</si>
  <si>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</si>
  <si>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</si>
  <si>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</si>
  <si>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</si>
  <si>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</si>
  <si>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</si>
  <si>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</si>
  <si>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</si>
  <si>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</si>
  <si>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</si>
  <si>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</si>
  <si>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</si>
  <si>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</si>
  <si>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</si>
  <si>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</si>
  <si>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</si>
  <si>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</si>
  <si>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</si>
  <si>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</si>
  <si>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</si>
  <si>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</si>
  <si>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</si>
  <si>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</si>
  <si>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</si>
  <si>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</si>
  <si>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</si>
  <si>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</si>
  <si>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</si>
  <si>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</si>
  <si>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</si>
  <si>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</si>
  <si>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</si>
  <si>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</si>
  <si>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</si>
  <si>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</si>
  <si>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</si>
  <si>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</si>
  <si>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</si>
  <si>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</si>
  <si>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</si>
  <si>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</si>
  <si>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</si>
  <si>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</si>
  <si>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</si>
  <si>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</si>
  <si>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</si>
  <si>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</si>
  <si>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</si>
  <si>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</si>
  <si>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</si>
  <si>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</si>
  <si>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</si>
  <si>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</si>
  <si>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</si>
  <si>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</si>
  <si>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</si>
  <si>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</si>
  <si>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</si>
  <si>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</si>
  <si>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</si>
  <si>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</si>
  <si>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</si>
  <si>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</si>
  <si>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</si>
  <si>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</si>
  <si>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</si>
  <si>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</si>
  <si>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</si>
  <si>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</si>
  <si>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</si>
  <si>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</si>
  <si>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</si>
  <si>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</si>
  <si>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</si>
  <si>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</si>
  <si>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</si>
  <si>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</si>
  <si>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</si>
  <si>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</si>
  <si>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</si>
  <si>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</si>
  <si>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</si>
  <si>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</si>
  <si>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</si>
  <si>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</si>
  <si>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</si>
  <si>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</si>
  <si>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</si>
  <si>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</si>
  <si>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</si>
  <si>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</si>
  <si>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</si>
  <si>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</si>
  <si>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</si>
  <si>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</si>
  <si>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</si>
  <si>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</si>
  <si>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</si>
  <si>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</si>
  <si>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</si>
  <si>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</si>
  <si>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</si>
  <si>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</si>
  <si>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</si>
  <si>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</si>
  <si>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</si>
  <si>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</si>
  <si>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</si>
  <si>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</si>
  <si>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</si>
  <si>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</si>
  <si>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</si>
  <si>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</si>
  <si>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</si>
  <si>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</si>
  <si>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</si>
  <si>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</si>
  <si>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</si>
  <si>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</si>
  <si>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</si>
  <si>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</si>
  <si>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</si>
  <si>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</si>
  <si>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</si>
  <si>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</si>
  <si>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</si>
  <si>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</si>
  <si>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</si>
  <si>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</si>
  <si>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</si>
  <si>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</si>
  <si>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</si>
  <si>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</si>
  <si>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</si>
  <si>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</si>
  <si>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</si>
  <si>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</si>
  <si>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</si>
  <si>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</si>
  <si>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</si>
  <si>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</si>
  <si>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</si>
  <si>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</si>
  <si>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</si>
  <si>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</si>
  <si>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</si>
  <si>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</si>
  <si>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</si>
  <si>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</si>
  <si>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</si>
  <si>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</si>
  <si>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</si>
  <si>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</si>
  <si>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</si>
  <si>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</si>
  <si>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</si>
  <si>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</si>
  <si>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</si>
  <si>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</si>
  <si>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</si>
  <si>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</si>
  <si>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</si>
  <si>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</si>
  <si>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</si>
  <si>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</si>
  <si>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</si>
  <si>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</si>
  <si>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</si>
  <si>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</si>
  <si>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</si>
  <si>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</si>
  <si>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</si>
  <si>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</si>
  <si>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</si>
  <si>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</si>
  <si>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</si>
  <si>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</si>
  <si>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</si>
  <si>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</si>
  <si>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</si>
  <si>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</si>
  <si>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</si>
  <si>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</si>
  <si>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</si>
  <si>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</si>
  <si>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</si>
  <si>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</si>
  <si>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</si>
  <si>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</si>
  <si>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</si>
  <si>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</si>
  <si>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</si>
  <si>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</si>
  <si>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</si>
  <si>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</si>
  <si>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</si>
  <si>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</si>
  <si>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</si>
  <si>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</si>
  <si>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</si>
  <si>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</si>
  <si>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</si>
  <si>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</si>
  <si>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</si>
  <si>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</si>
  <si>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</si>
  <si>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</si>
  <si>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</si>
  <si>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</si>
  <si>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</si>
  <si>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</si>
  <si>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</si>
  <si>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</si>
  <si>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</si>
  <si>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</si>
  <si>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</si>
  <si>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</si>
  <si>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</si>
  <si>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</si>
  <si>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</si>
  <si>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</si>
  <si>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</si>
  <si>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</si>
  <si>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</si>
  <si>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</si>
  <si>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</si>
  <si>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</si>
  <si>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</si>
  <si>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</si>
  <si>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</si>
  <si>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</si>
  <si>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</si>
  <si>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</si>
  <si>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</si>
  <si>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</si>
  <si>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</si>
  <si>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</si>
  <si>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</si>
  <si>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</si>
  <si>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</si>
  <si>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</si>
  <si>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</si>
  <si>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</si>
  <si>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</si>
  <si>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</si>
  <si>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</si>
  <si>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</si>
  <si>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</si>
  <si>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</si>
  <si>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</si>
  <si>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</si>
  <si>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</si>
  <si>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</si>
  <si>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</si>
  <si>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</si>
  <si>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</si>
  <si>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</si>
  <si>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</si>
  <si>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</si>
  <si>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</si>
  <si>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</si>
  <si>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</si>
  <si>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</si>
  <si>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</si>
  <si>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</si>
  <si>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</si>
  <si>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</si>
  <si>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</si>
  <si>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</si>
  <si>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</si>
  <si>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</si>
  <si>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</si>
  <si>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</si>
  <si>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</si>
  <si>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</si>
  <si>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</si>
  <si>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</si>
  <si>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</si>
  <si>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</si>
  <si>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</si>
  <si>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</si>
  <si>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</si>
  <si>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</si>
  <si>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</si>
  <si>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</si>
  <si>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</si>
  <si>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</si>
  <si>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</si>
  <si>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</si>
  <si>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</si>
  <si>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</si>
  <si>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</si>
  <si>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</si>
  <si>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</si>
  <si>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</si>
  <si>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</si>
  <si>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</si>
  <si>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</si>
  <si>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</si>
  <si>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</si>
  <si>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</si>
  <si>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</si>
  <si>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</si>
  <si>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</si>
  <si>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</si>
  <si>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</si>
  <si>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</si>
  <si>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</si>
  <si>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</si>
  <si>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</si>
  <si>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</si>
  <si>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</si>
  <si>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</si>
  <si>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</si>
  <si>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</si>
  <si>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</si>
  <si>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</si>
  <si>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</si>
  <si>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</si>
  <si>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</si>
  <si>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</si>
  <si>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</si>
  <si>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</si>
  <si>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</si>
  <si>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</si>
  <si>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</si>
  <si>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</si>
  <si>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</si>
  <si>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</si>
  <si>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</si>
  <si>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</si>
  <si>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</si>
  <si>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</si>
  <si>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</si>
  <si>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</si>
  <si>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</si>
  <si>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</si>
  <si>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</si>
  <si>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</si>
  <si>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</si>
  <si>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</si>
  <si>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</si>
  <si>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</si>
  <si>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</si>
  <si>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</si>
  <si>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</si>
  <si>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</si>
  <si>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</si>
  <si>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</si>
  <si>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</si>
  <si>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</si>
  <si>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</si>
  <si>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</si>
  <si>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</si>
  <si>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</si>
  <si>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</si>
  <si>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</si>
  <si>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</si>
  <si>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</si>
  <si>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</si>
  <si>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</si>
  <si>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</si>
  <si>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</si>
  <si>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</si>
  <si>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</si>
  <si>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</si>
  <si>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</si>
  <si>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</si>
  <si>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</si>
  <si>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</si>
  <si>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</si>
  <si>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</si>
  <si>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</si>
  <si>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</si>
  <si>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</si>
  <si>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</si>
  <si>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</si>
  <si>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</si>
  <si>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</si>
  <si>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</si>
  <si>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</si>
  <si>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</si>
  <si>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</si>
  <si>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</si>
  <si>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</si>
  <si>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</si>
  <si>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</si>
  <si>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</si>
  <si>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</si>
  <si>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</si>
  <si>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</si>
  <si>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</si>
  <si>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</si>
  <si>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</si>
  <si>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</si>
  <si>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</si>
  <si>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</si>
  <si>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</si>
  <si>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</si>
  <si>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</si>
  <si>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</si>
  <si>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</si>
  <si>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</si>
  <si>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</si>
  <si>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</si>
  <si>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</si>
  <si>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</si>
  <si>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</si>
  <si>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</si>
  <si>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</si>
  <si>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</si>
  <si>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</si>
  <si>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</si>
  <si>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</si>
  <si>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</si>
  <si>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</si>
  <si>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</si>
  <si>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</si>
  <si>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</si>
  <si>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</si>
  <si>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</si>
  <si>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</si>
  <si>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</si>
  <si>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</si>
  <si>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</si>
  <si>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</si>
  <si>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</si>
  <si>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</si>
  <si>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</si>
  <si>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</si>
  <si>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</si>
  <si>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</si>
  <si>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</si>
  <si>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</si>
  <si>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</si>
  <si>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</si>
  <si>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</si>
  <si>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</si>
  <si>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</si>
  <si>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</si>
  <si>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</si>
  <si>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</si>
  <si>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</si>
  <si>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</si>
  <si>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</si>
  <si>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</si>
  <si>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</si>
  <si>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</si>
  <si>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</si>
  <si>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</si>
  <si>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</si>
  <si>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</si>
  <si>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</si>
  <si>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</si>
  <si>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</si>
  <si>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</si>
  <si>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</si>
  <si>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</si>
  <si>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</si>
  <si>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</si>
  <si>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</si>
  <si>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</si>
  <si>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</si>
  <si>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</si>
  <si>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</si>
  <si>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</si>
  <si>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</si>
  <si>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</si>
  <si>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</si>
  <si>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</si>
  <si>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</si>
  <si>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</si>
  <si>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</si>
  <si>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</si>
  <si>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</si>
  <si>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</si>
  <si>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</si>
  <si>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</si>
  <si>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</si>
  <si>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</si>
  <si>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</si>
  <si>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</si>
  <si>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</si>
  <si>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</si>
  <si>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</si>
  <si>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</si>
  <si>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</si>
  <si>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</si>
  <si>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</si>
  <si>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</si>
  <si>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</si>
  <si>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</si>
  <si>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</si>
  <si>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</si>
  <si>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</si>
  <si>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</si>
  <si>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</si>
  <si>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</si>
  <si>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</si>
  <si>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</si>
  <si>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</si>
  <si>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</si>
  <si>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</si>
  <si>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</si>
  <si>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</si>
  <si>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</si>
  <si>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</si>
  <si>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</si>
  <si>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</si>
  <si>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</si>
  <si>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</si>
  <si>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</si>
  <si>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</si>
  <si>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</si>
  <si>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</si>
  <si>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</si>
  <si>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</si>
  <si>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</si>
  <si>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</si>
  <si>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</si>
  <si>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</si>
  <si>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</si>
  <si>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</si>
  <si>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</si>
  <si>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</si>
  <si>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</si>
  <si>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</si>
  <si>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</si>
  <si>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</si>
  <si>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</si>
  <si>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</si>
  <si>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</si>
  <si>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</si>
  <si>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</si>
  <si>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</si>
  <si>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</si>
  <si>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</si>
  <si>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</si>
  <si>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</si>
  <si>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</si>
  <si>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</si>
  <si>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</si>
  <si>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</si>
  <si>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</si>
  <si>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</si>
  <si>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</si>
  <si>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</si>
  <si>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</si>
  <si>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</si>
  <si>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</si>
  <si>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</si>
  <si>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</si>
  <si>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</si>
  <si>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</si>
  <si>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</si>
  <si>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</si>
  <si>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</si>
  <si>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</si>
  <si>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</si>
  <si>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</si>
  <si>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</si>
  <si>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</si>
  <si>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</si>
  <si>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</si>
  <si>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</si>
  <si>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</si>
  <si>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</si>
  <si>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</si>
  <si>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</si>
  <si>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</si>
  <si>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</si>
  <si>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</si>
  <si>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</si>
  <si>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</si>
  <si>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</si>
  <si>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</si>
  <si>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</si>
  <si>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</si>
  <si>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</si>
  <si>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</si>
  <si>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</si>
  <si>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</si>
  <si>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</si>
  <si>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</si>
  <si>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</si>
  <si>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</si>
  <si>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</si>
  <si>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</si>
  <si>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</si>
  <si>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</si>
  <si>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</si>
  <si>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</si>
  <si>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</si>
  <si>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</si>
  <si>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</si>
  <si>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</si>
  <si>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</si>
  <si>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</si>
  <si>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</si>
  <si>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</si>
  <si>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</si>
  <si>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</si>
  <si>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</si>
  <si>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</si>
  <si>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</si>
  <si>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</si>
  <si>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</si>
  <si>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</si>
  <si>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</si>
  <si>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</si>
  <si>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</si>
  <si>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</si>
  <si>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</si>
  <si>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</si>
  <si>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</si>
  <si>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</si>
  <si>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</si>
  <si>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</si>
  <si>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</si>
  <si>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</si>
  <si>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</si>
  <si>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</si>
  <si>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</si>
  <si>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</si>
  <si>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</si>
  <si>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</si>
  <si>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</si>
  <si>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</si>
  <si>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</si>
  <si>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</si>
  <si>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</si>
  <si>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</si>
  <si>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</si>
  <si>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</si>
  <si>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</si>
  <si>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</si>
  <si>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</si>
  <si>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</si>
  <si>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</si>
  <si>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</si>
  <si>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</si>
  <si>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</si>
  <si>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</si>
  <si>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</si>
  <si>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</si>
  <si>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</si>
  <si>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</si>
  <si>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</si>
  <si>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</si>
  <si>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</si>
  <si>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</si>
  <si>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</si>
  <si>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</si>
  <si>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</si>
  <si>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</si>
  <si>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</si>
  <si>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</si>
  <si>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</si>
  <si>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</si>
  <si>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</si>
  <si>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</si>
  <si>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</si>
  <si>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</si>
  <si>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</si>
  <si>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</si>
  <si>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</si>
  <si>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</si>
  <si>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</si>
  <si>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</si>
  <si>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</si>
  <si>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</si>
  <si>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</si>
  <si>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</si>
  <si>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</si>
  <si>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</si>
  <si>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</si>
  <si>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</si>
  <si>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</si>
  <si>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</si>
  <si>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</si>
  <si>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</si>
  <si>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</si>
  <si>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</si>
  <si>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</si>
  <si>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</si>
  <si>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</si>
  <si>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</si>
  <si>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</si>
  <si>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</si>
  <si>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</si>
  <si>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</si>
  <si>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</si>
  <si>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</si>
  <si>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</si>
  <si>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</si>
  <si>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</si>
  <si>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</si>
  <si>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</si>
  <si>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</si>
  <si>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</si>
  <si>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</si>
  <si>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</si>
  <si>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</si>
  <si>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</si>
  <si>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</si>
  <si>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</si>
  <si>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</si>
  <si>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</si>
  <si>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</si>
  <si>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</si>
  <si>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</si>
  <si>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</si>
  <si>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</si>
  <si>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</si>
  <si>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</si>
  <si>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</si>
  <si>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</si>
  <si>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</si>
  <si>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</si>
  <si>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</si>
  <si>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</si>
  <si>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</si>
  <si>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</si>
  <si>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</si>
  <si>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</si>
  <si>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</si>
  <si>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</si>
  <si>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</si>
  <si>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</si>
  <si>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</si>
  <si>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</si>
  <si>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</si>
  <si>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</si>
  <si>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</si>
  <si>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</si>
  <si>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</si>
  <si>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</si>
  <si>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</si>
  <si>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</si>
  <si>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</si>
  <si>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</si>
  <si>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</si>
  <si>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</si>
  <si>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</si>
  <si>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</si>
  <si>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</si>
  <si>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</si>
  <si>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</si>
  <si>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</si>
  <si>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</si>
  <si>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</si>
  <si>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</si>
  <si>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</si>
  <si>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</si>
  <si>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</si>
  <si>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</si>
  <si>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</si>
  <si>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</si>
  <si>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</si>
  <si>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</si>
  <si>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</si>
  <si>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</si>
  <si>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</si>
  <si>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</si>
  <si>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</si>
  <si>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</si>
  <si>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</si>
  <si>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</si>
  <si>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</si>
  <si>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</si>
  <si>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</si>
  <si>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</si>
  <si>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</si>
  <si>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</si>
  <si>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</si>
  <si>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</si>
  <si>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</si>
  <si>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</si>
  <si>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</si>
  <si>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</si>
  <si>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</si>
  <si>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</si>
  <si>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</si>
  <si>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</si>
  <si>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</si>
  <si>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</si>
  <si>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</si>
  <si>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</si>
  <si>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</si>
  <si>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</si>
  <si>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</si>
  <si>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</si>
  <si>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</si>
  <si>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</si>
  <si>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</si>
  <si>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</si>
  <si>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</si>
  <si>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</si>
  <si>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</si>
  <si>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</si>
  <si>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</si>
  <si>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</si>
  <si>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</si>
  <si>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</si>
  <si>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</si>
  <si>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</si>
  <si>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</si>
  <si>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</si>
  <si>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</si>
  <si>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</si>
  <si>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</si>
  <si>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</si>
  <si>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</si>
  <si>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</si>
  <si>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</si>
  <si>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</si>
  <si>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</si>
  <si>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</si>
  <si>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</si>
  <si>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</si>
  <si>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</si>
  <si>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</si>
  <si>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</si>
  <si>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</si>
  <si>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</si>
  <si>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</si>
  <si>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</si>
  <si>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</si>
  <si>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</si>
  <si>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</si>
  <si>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</si>
  <si>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</si>
  <si>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</si>
  <si>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</si>
  <si>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</si>
  <si>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</si>
  <si>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</si>
  <si>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</si>
  <si>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</si>
  <si>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</si>
  <si>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</si>
  <si>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</si>
  <si>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</si>
  <si>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</si>
  <si>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</si>
  <si>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</si>
  <si>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</si>
  <si>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</si>
  <si>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</si>
  <si>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</si>
  <si>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</si>
  <si>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</si>
  <si>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</si>
  <si>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</si>
  <si>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</si>
  <si>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</si>
  <si>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</si>
  <si>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</si>
  <si>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</si>
  <si>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</si>
  <si>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</si>
  <si>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</si>
  <si>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</si>
  <si>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</si>
  <si>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</si>
  <si>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</si>
  <si>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</si>
  <si>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</si>
  <si>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</si>
  <si>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</si>
  <si>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</si>
  <si>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</si>
  <si>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</si>
  <si>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</si>
  <si>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</si>
  <si>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</si>
  <si>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</si>
  <si>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</si>
  <si>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</si>
  <si>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</si>
  <si>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</si>
  <si>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</si>
  <si>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</si>
  <si>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</si>
  <si>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</si>
  <si>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</si>
  <si>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</si>
  <si>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</si>
  <si>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</si>
  <si>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</si>
  <si>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</si>
  <si>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</si>
  <si>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</si>
  <si>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</si>
  <si>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</si>
  <si>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</si>
  <si>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</si>
  <si>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</si>
  <si>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</si>
  <si>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</si>
  <si>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</si>
  <si>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</si>
  <si>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</si>
  <si>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</si>
  <si>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</si>
  <si>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</si>
  <si>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</si>
  <si>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</si>
  <si>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</si>
  <si>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</si>
  <si>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</si>
  <si>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</si>
  <si>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</si>
  <si>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</si>
  <si>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</si>
  <si>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</si>
  <si>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</si>
  <si>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</si>
  <si>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</si>
  <si>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</si>
  <si>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</si>
  <si>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</si>
  <si>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</si>
  <si>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</si>
  <si>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</si>
  <si>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</si>
  <si>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</si>
  <si>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</si>
  <si>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</si>
  <si>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</si>
  <si>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</si>
  <si>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</si>
  <si>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</si>
  <si>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</si>
  <si>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</si>
  <si>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</si>
  <si>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</si>
  <si>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</si>
  <si>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</si>
  <si>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</si>
  <si>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</si>
  <si>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</si>
  <si>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</si>
  <si>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</si>
  <si>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</si>
  <si>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</si>
  <si>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</si>
  <si>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</si>
  <si>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</si>
  <si>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</si>
  <si>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</si>
  <si>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</si>
  <si>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</si>
  <si>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</si>
  <si>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</si>
  <si>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</si>
  <si>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</si>
  <si>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</si>
  <si>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</si>
  <si>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</si>
  <si>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</si>
  <si>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</si>
  <si>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</si>
  <si>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</si>
  <si>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</si>
  <si>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</si>
  <si>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</si>
  <si>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</si>
  <si>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</si>
  <si>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</si>
  <si>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</si>
  <si>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</si>
  <si>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</si>
  <si>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</si>
  <si>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</si>
  <si>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</si>
  <si>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</si>
  <si>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</si>
  <si>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</si>
  <si>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</si>
  <si>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</si>
  <si>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</si>
  <si>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</si>
  <si>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</si>
  <si>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</si>
  <si>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</si>
  <si>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</si>
  <si>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</si>
  <si>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</si>
  <si>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</si>
  <si>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</si>
  <si>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</si>
  <si>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</si>
  <si>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</si>
  <si>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</si>
  <si>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</si>
  <si>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</si>
  <si>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</si>
  <si>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</si>
  <si>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</si>
  <si>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</si>
  <si>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</si>
  <si>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</si>
  <si>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</si>
  <si>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</si>
  <si>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</si>
  <si>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</si>
  <si>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</si>
  <si>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</si>
  <si>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</si>
  <si>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</si>
  <si>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</si>
  <si>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</si>
  <si>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</si>
  <si>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</si>
  <si>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</si>
  <si>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</si>
  <si>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</si>
  <si>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</si>
  <si>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</si>
  <si>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</si>
  <si>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</si>
  <si>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</si>
  <si>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</si>
  <si>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</si>
  <si>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</si>
  <si>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</si>
  <si>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</si>
  <si>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</si>
  <si>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</si>
  <si>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</si>
  <si>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</si>
  <si>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</si>
  <si>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</si>
  <si>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</si>
  <si>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</si>
  <si>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</si>
  <si>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</si>
  <si>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</si>
  <si>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</si>
  <si>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</si>
  <si>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</si>
  <si>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</si>
  <si>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</si>
  <si>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</si>
  <si>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</si>
  <si>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</si>
  <si>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</si>
  <si>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</si>
  <si>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</si>
  <si>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</si>
  <si>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</si>
  <si>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</si>
  <si>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</si>
  <si>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</si>
  <si>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</si>
  <si>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</si>
  <si>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</si>
  <si>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</si>
  <si>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</si>
  <si>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</si>
  <si>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</si>
  <si>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</si>
  <si>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</si>
  <si>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</si>
  <si>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</si>
  <si>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</si>
  <si>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</si>
  <si>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</si>
  <si>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</si>
  <si>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</si>
  <si>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</si>
  <si>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</si>
  <si>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</si>
  <si>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</si>
  <si>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</si>
  <si>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</si>
  <si>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</si>
  <si>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</si>
  <si>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</si>
  <si>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</si>
  <si>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</si>
  <si>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</si>
  <si>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</si>
  <si>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</si>
  <si>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</si>
  <si>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</si>
  <si>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</si>
  <si>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</si>
  <si>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</si>
  <si>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</si>
  <si>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</si>
  <si>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</si>
  <si>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</si>
  <si>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</si>
  <si>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</si>
  <si>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</si>
  <si>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</si>
  <si>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</si>
  <si>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</si>
  <si>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</si>
  <si>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</si>
  <si>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</si>
  <si>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</si>
  <si>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</si>
  <si>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</si>
  <si>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</si>
  <si>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</si>
  <si>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</si>
  <si>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</si>
  <si>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</si>
  <si>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</si>
  <si>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</si>
  <si>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</si>
  <si>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</si>
  <si>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</si>
  <si>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</si>
  <si>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</si>
  <si>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</si>
  <si>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</si>
  <si>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</si>
  <si>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</si>
  <si>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</si>
  <si>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</si>
  <si>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</si>
  <si>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</si>
  <si>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</si>
  <si>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</si>
  <si>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</si>
  <si>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</si>
  <si>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</si>
  <si>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</si>
  <si>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</si>
  <si>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</si>
  <si>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</si>
  <si>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</si>
  <si>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</si>
  <si>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</si>
  <si>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</si>
  <si>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</si>
  <si>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</si>
  <si>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</si>
  <si>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</si>
  <si>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</si>
  <si>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</si>
  <si>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</si>
  <si>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</si>
  <si>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</si>
  <si>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</si>
  <si>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</si>
  <si>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</si>
  <si>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</si>
  <si>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</si>
  <si>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</si>
  <si>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</si>
  <si>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</si>
  <si>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</si>
  <si>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</si>
  <si>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</si>
  <si>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</si>
  <si>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</si>
  <si>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</si>
  <si>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</si>
  <si>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</si>
  <si>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</si>
  <si>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</si>
  <si>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</si>
  <si>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</si>
  <si>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</si>
  <si>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</si>
  <si>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</si>
  <si>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</si>
  <si>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</si>
  <si>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</si>
  <si>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</si>
  <si>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</si>
  <si>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</si>
  <si>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</si>
  <si>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</si>
  <si>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</si>
  <si>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</si>
  <si>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</si>
  <si>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</si>
  <si>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</si>
  <si>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</si>
  <si>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</si>
  <si>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</si>
  <si>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</si>
  <si>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</si>
  <si>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</si>
  <si>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</si>
  <si>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</si>
  <si>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</si>
  <si>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</si>
  <si>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</si>
  <si>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</si>
  <si>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</si>
  <si>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</si>
  <si>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</si>
  <si>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</si>
  <si>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</si>
  <si>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</si>
  <si>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</si>
  <si>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</si>
  <si>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</si>
  <si>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</si>
  <si>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</si>
  <si>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</si>
  <si>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</si>
  <si>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</si>
  <si>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</si>
  <si>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</si>
  <si>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</si>
  <si>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</si>
  <si>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</si>
  <si>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</si>
  <si>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</si>
  <si>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</si>
  <si>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</si>
  <si>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</si>
  <si>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</si>
  <si>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</si>
  <si>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</si>
  <si>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</si>
  <si>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</si>
  <si>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</si>
  <si>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</si>
  <si>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</si>
  <si>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</si>
  <si>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</si>
  <si>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</si>
  <si>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</si>
  <si>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</si>
  <si>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</si>
  <si>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</si>
  <si>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</si>
  <si>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</si>
  <si>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</si>
  <si>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</si>
  <si>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</si>
  <si>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</si>
  <si>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</si>
  <si>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</si>
  <si>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</si>
  <si>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</si>
  <si>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</si>
  <si>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</si>
  <si>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</si>
  <si>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</si>
  <si>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</si>
  <si>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</si>
  <si>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</si>
  <si>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</si>
  <si>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</si>
  <si>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</si>
  <si>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</si>
  <si>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</si>
  <si>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</si>
  <si>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</si>
  <si>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</si>
  <si>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</si>
  <si>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</si>
  <si>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</si>
  <si>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</si>
  <si>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</si>
  <si>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</si>
  <si>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</si>
  <si>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</si>
  <si>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</si>
  <si>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</si>
  <si>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</si>
  <si>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</si>
  <si>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</si>
  <si>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</si>
  <si>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</si>
  <si>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</si>
  <si>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</si>
  <si>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</si>
  <si>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</si>
  <si>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</si>
  <si>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</si>
  <si>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</si>
  <si>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</si>
  <si>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</si>
  <si>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</si>
  <si>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</si>
  <si>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</si>
  <si>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</si>
  <si>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</si>
  <si>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</si>
  <si>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</si>
  <si>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</si>
  <si>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</si>
  <si>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</si>
  <si>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</si>
  <si>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</si>
  <si>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</si>
  <si>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</si>
  <si>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</si>
  <si>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</si>
  <si>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</si>
  <si>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</si>
  <si>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</si>
  <si>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</si>
  <si>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</si>
  <si>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</si>
  <si>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</si>
  <si>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</si>
  <si>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</si>
  <si>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</si>
  <si>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</si>
  <si>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</si>
  <si>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</si>
  <si>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</si>
  <si>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</si>
  <si>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</si>
  <si>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</si>
  <si>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</si>
  <si>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</si>
  <si>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</si>
  <si>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</si>
  <si>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</si>
  <si>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</si>
  <si>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</si>
  <si>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</si>
  <si>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</si>
  <si>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</si>
  <si>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</si>
  <si>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</si>
  <si>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</si>
  <si>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</si>
  <si>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</si>
  <si>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</si>
  <si>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</si>
  <si>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</si>
  <si>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</si>
  <si>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</si>
  <si>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</si>
  <si>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</si>
  <si>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</si>
  <si>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</si>
  <si>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</si>
  <si>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</si>
  <si>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</si>
  <si>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</si>
  <si>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</si>
  <si>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</si>
  <si>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</si>
  <si>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</si>
  <si>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</si>
  <si>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</si>
  <si>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</si>
  <si>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</si>
  <si>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</si>
  <si>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</si>
  <si>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</si>
  <si>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</si>
  <si>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</si>
  <si>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</si>
  <si>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</si>
  <si>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</si>
  <si>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</si>
  <si>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</si>
  <si>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</si>
  <si>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</si>
  <si>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</si>
  <si>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</si>
  <si>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</si>
  <si>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</si>
  <si>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</si>
  <si>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</si>
  <si>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</si>
  <si>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</si>
  <si>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</si>
  <si>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</si>
  <si>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</si>
  <si>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</si>
  <si>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</si>
  <si>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</si>
  <si>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</si>
  <si>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</si>
  <si>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</si>
  <si>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</si>
  <si>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</si>
  <si>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</si>
  <si>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</si>
  <si>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</si>
  <si>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</si>
  <si>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</si>
  <si>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</si>
  <si>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</si>
  <si>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</si>
  <si>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</si>
  <si>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</si>
  <si>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</si>
  <si>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</si>
  <si>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</si>
  <si>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</si>
  <si>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</si>
  <si>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</si>
  <si>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</si>
  <si>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</si>
  <si>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</si>
  <si>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</si>
  <si>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</si>
  <si>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</si>
  <si>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</si>
  <si>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</si>
  <si>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</si>
  <si>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</si>
  <si>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</si>
  <si>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</si>
  <si>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</si>
  <si>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</si>
  <si>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</si>
  <si>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</si>
  <si>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</si>
  <si>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</si>
  <si>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</si>
  <si>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</si>
  <si>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</si>
  <si>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</si>
  <si>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</si>
  <si>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</si>
  <si>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</si>
  <si>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</si>
  <si>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</si>
  <si>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</si>
  <si>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</si>
  <si>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</si>
  <si>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</si>
  <si>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</si>
  <si>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</si>
  <si>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</si>
  <si>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</si>
  <si>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</si>
  <si>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</si>
  <si>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</si>
  <si>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</si>
  <si>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</si>
  <si>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</si>
  <si>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</si>
  <si>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</si>
  <si>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</si>
  <si>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</si>
  <si>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</si>
  <si>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</si>
  <si>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</si>
  <si>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</si>
  <si>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</si>
  <si>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</si>
  <si>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</si>
  <si>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</si>
  <si>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</si>
  <si>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</si>
  <si>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</si>
  <si>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</si>
  <si>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</si>
  <si>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</si>
  <si>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</si>
  <si>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</si>
  <si>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</si>
  <si>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</si>
  <si>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</si>
  <si>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</si>
  <si>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</si>
  <si>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</si>
  <si>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</si>
  <si>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</si>
  <si>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</si>
  <si>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</si>
  <si>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</si>
  <si>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</si>
  <si>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</si>
  <si>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</si>
  <si>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</si>
  <si>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</si>
  <si>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</si>
  <si>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</si>
  <si>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</si>
  <si>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</si>
  <si>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</si>
  <si>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</si>
  <si>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</si>
  <si>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</si>
  <si>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</si>
  <si>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</si>
  <si>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</si>
  <si>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</si>
  <si>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</si>
  <si>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</si>
  <si>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</si>
  <si>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</si>
  <si>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</si>
  <si>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</si>
  <si>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</si>
  <si>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</si>
  <si>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</si>
  <si>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</si>
  <si>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</si>
  <si>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</si>
  <si>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</si>
  <si>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</si>
  <si>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</si>
  <si>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</si>
  <si>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</si>
  <si>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</si>
  <si>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</si>
  <si>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</si>
  <si>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</si>
  <si>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</si>
  <si>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</si>
  <si>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</si>
  <si>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</si>
  <si>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</si>
  <si>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</si>
  <si>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</si>
  <si>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</si>
  <si>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</si>
  <si>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</si>
  <si>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</si>
  <si>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</si>
  <si>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</si>
  <si>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</si>
  <si>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</si>
  <si>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</si>
  <si>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</si>
  <si>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</si>
  <si>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</si>
  <si>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</si>
  <si>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</si>
  <si>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</si>
  <si>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</si>
  <si>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</si>
  <si>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</si>
  <si>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</si>
  <si>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</si>
  <si>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</si>
  <si>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</si>
  <si>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</si>
  <si>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</si>
  <si>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</si>
  <si>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</si>
  <si>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</si>
  <si>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</si>
  <si>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</si>
  <si>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</si>
  <si>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</si>
  <si>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</si>
  <si>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</si>
  <si>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</si>
  <si>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</si>
  <si>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</si>
  <si>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</si>
  <si>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</si>
  <si>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</si>
  <si>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</si>
  <si>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</si>
  <si>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</si>
  <si>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</si>
  <si>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</si>
  <si>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</si>
  <si>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</si>
  <si>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</si>
  <si>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</si>
  <si>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</si>
  <si>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</si>
  <si>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</si>
  <si>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</si>
  <si>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</si>
  <si>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</si>
  <si>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</si>
  <si>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</si>
  <si>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</si>
  <si>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</si>
  <si>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</si>
  <si>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</si>
  <si>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</si>
  <si>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</si>
  <si>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</si>
  <si>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</si>
  <si>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</si>
  <si>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</si>
  <si>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</si>
  <si>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</si>
  <si>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</si>
  <si>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</si>
  <si>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</si>
  <si>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</si>
  <si>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</si>
  <si>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</si>
  <si>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</si>
  <si>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</si>
  <si>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</si>
  <si>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</si>
  <si>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</si>
  <si>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</si>
  <si>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</si>
  <si>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</si>
  <si>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</si>
  <si>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</si>
  <si>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</si>
  <si>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</si>
  <si>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</si>
  <si>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</si>
  <si>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</si>
  <si>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</si>
  <si>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</si>
  <si>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</si>
  <si>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</si>
  <si>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</si>
  <si>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</si>
  <si>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</si>
  <si>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</si>
  <si>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</si>
  <si>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</si>
  <si>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</si>
  <si>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</si>
  <si>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</si>
  <si>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</si>
  <si>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</si>
  <si>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</si>
  <si>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</si>
  <si>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</si>
  <si>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</si>
  <si>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</si>
  <si>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</si>
  <si>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</si>
  <si>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</si>
  <si>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</si>
  <si>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</si>
  <si>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</si>
  <si>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</si>
  <si>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</si>
  <si>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</si>
  <si>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</si>
  <si>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</si>
  <si>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</si>
  <si>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</si>
  <si>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</si>
  <si>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</si>
  <si>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</si>
  <si>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</si>
  <si>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</si>
  <si>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</si>
  <si>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</si>
  <si>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</si>
  <si>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</si>
  <si>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</si>
  <si>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</si>
  <si>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</si>
  <si>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</si>
  <si>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</si>
  <si>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</si>
  <si>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</si>
  <si>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</si>
  <si>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</si>
  <si>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</si>
  <si>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</si>
  <si>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</si>
  <si>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</si>
  <si>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</si>
  <si>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</si>
  <si>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</si>
  <si>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</si>
  <si>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</si>
  <si>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</si>
  <si>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</si>
  <si>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</si>
  <si>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</si>
  <si>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</si>
  <si>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</si>
  <si>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</si>
  <si>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</si>
  <si>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</si>
  <si>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</si>
  <si>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</si>
  <si>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</si>
  <si>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</si>
  <si>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</si>
  <si>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</si>
  <si>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</si>
  <si>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</si>
  <si>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</si>
  <si>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</si>
  <si>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</si>
  <si>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</si>
  <si>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</si>
  <si>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</si>
  <si>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</si>
  <si>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</si>
  <si>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</si>
  <si>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</si>
  <si>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</si>
  <si>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</si>
  <si>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</si>
  <si>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</si>
  <si>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</si>
  <si>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</si>
  <si>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</si>
  <si>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</si>
  <si>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</si>
  <si>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</si>
  <si>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</si>
  <si>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</si>
  <si>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</si>
  <si>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</si>
  <si>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</si>
  <si>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</si>
  <si>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</si>
  <si>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</si>
  <si>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</si>
  <si>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</si>
  <si>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</si>
  <si>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</si>
  <si>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</si>
  <si>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</si>
  <si>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</si>
  <si>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</si>
  <si>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</si>
  <si>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</si>
  <si>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</si>
  <si>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</si>
  <si>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</si>
  <si>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</si>
  <si>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</si>
  <si>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</si>
  <si>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</si>
  <si>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</si>
  <si>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</si>
  <si>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</si>
  <si>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</si>
  <si>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</si>
  <si>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</si>
  <si>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</si>
  <si>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</si>
  <si>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</si>
  <si>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</si>
  <si>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</si>
  <si>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</si>
  <si>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</si>
  <si>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</si>
  <si>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</si>
  <si>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</si>
  <si>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</si>
  <si>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</si>
  <si>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</si>
  <si>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</si>
  <si>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</si>
  <si>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</si>
  <si>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</si>
  <si>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</si>
  <si>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</si>
  <si>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</si>
  <si>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</si>
  <si>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</si>
  <si>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</si>
  <si>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</si>
  <si>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</si>
  <si>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</si>
  <si>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</si>
  <si>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</si>
  <si>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</si>
  <si>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</si>
  <si>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</si>
  <si>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</si>
  <si>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</si>
  <si>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</si>
  <si>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</si>
  <si>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</si>
  <si>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</si>
  <si>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</si>
  <si>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</si>
  <si>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</si>
  <si>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</si>
  <si>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</si>
  <si>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</si>
  <si>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</si>
  <si>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</si>
  <si>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</si>
  <si>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</si>
  <si>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</si>
  <si>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</si>
  <si>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</si>
  <si>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</si>
  <si>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</si>
  <si>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</si>
  <si>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</si>
  <si>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</si>
  <si>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</si>
  <si>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</si>
  <si>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</si>
  <si>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</si>
  <si>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</si>
  <si>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</si>
  <si>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</si>
  <si>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</si>
  <si>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</si>
  <si>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</si>
  <si>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</si>
  <si>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</si>
  <si>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</si>
  <si>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</si>
  <si>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</si>
  <si>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</si>
  <si>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</si>
  <si>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</si>
  <si>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</si>
  <si>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</si>
  <si>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</si>
  <si>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</si>
  <si>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</si>
  <si>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</si>
  <si>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</si>
  <si>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</si>
  <si>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</si>
  <si>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</si>
  <si>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</si>
  <si>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</si>
  <si>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</si>
  <si>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</si>
  <si>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</si>
  <si>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</si>
  <si>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</si>
  <si>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</si>
  <si>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</si>
  <si>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</si>
  <si>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</si>
  <si>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</si>
  <si>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</si>
  <si>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</si>
  <si>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</si>
  <si>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</si>
  <si>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</si>
  <si>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</si>
  <si>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</si>
  <si>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</si>
  <si>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</si>
  <si>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</si>
  <si>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</si>
  <si>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</si>
  <si>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</si>
  <si>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</si>
  <si>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</si>
  <si>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</si>
  <si>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</si>
  <si>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</si>
  <si>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</si>
  <si>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</si>
  <si>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</si>
  <si>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</si>
  <si>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</si>
  <si>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</si>
  <si>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</si>
  <si>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</si>
  <si>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</si>
  <si>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</si>
  <si>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</si>
  <si>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</si>
  <si>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</si>
  <si>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</si>
  <si>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</si>
  <si>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</si>
  <si>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</si>
  <si>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</si>
  <si>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</si>
  <si>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</si>
  <si>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</si>
  <si>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</si>
  <si>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</si>
  <si>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</si>
  <si>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</si>
  <si>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</si>
  <si>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</si>
  <si>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</si>
  <si>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</si>
  <si>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</si>
  <si>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</si>
  <si>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</si>
  <si>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</si>
  <si>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</si>
  <si>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</si>
  <si>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</si>
  <si>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</si>
  <si>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</si>
  <si>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</si>
  <si>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</si>
  <si>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</si>
  <si>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</si>
  <si>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</si>
  <si>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</si>
  <si>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</si>
  <si>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</si>
  <si>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</si>
  <si>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</si>
  <si>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</si>
  <si>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</si>
  <si>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</si>
  <si>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</si>
  <si>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</si>
  <si>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</si>
  <si>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</si>
  <si>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</si>
  <si>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</si>
  <si>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</si>
  <si>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</si>
  <si>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</si>
  <si>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</si>
  <si>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</si>
  <si>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</si>
  <si>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</si>
  <si>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</si>
  <si>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</si>
  <si>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</si>
  <si>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</si>
  <si>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</si>
  <si>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</si>
  <si>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</si>
  <si>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</si>
  <si>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</si>
  <si>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</si>
  <si>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</si>
  <si>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</si>
  <si>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</si>
  <si>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</si>
  <si>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</si>
  <si>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</si>
  <si>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</si>
  <si>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</si>
  <si>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</si>
  <si>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</si>
  <si>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</si>
  <si>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</si>
  <si>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</si>
  <si>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</si>
  <si>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</si>
  <si>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</si>
  <si>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</si>
  <si>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</si>
  <si>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</si>
  <si>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</si>
  <si>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</si>
  <si>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</si>
  <si>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</si>
  <si>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</si>
  <si>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</si>
  <si>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</si>
  <si>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</si>
  <si>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</si>
  <si>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</si>
  <si>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</si>
  <si>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</si>
  <si>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</si>
  <si>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</si>
  <si>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</si>
  <si>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</si>
  <si>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</si>
  <si>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</si>
  <si>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</si>
  <si>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</si>
  <si>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</si>
  <si>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</si>
  <si>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</si>
  <si>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</si>
  <si>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</si>
  <si>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</si>
  <si>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</si>
  <si>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</si>
  <si>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</si>
  <si>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</si>
  <si>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</si>
  <si>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</si>
  <si>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</si>
  <si>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</si>
  <si>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</si>
  <si>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</si>
  <si>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</si>
  <si>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</si>
  <si>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</si>
  <si>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</si>
  <si>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</si>
  <si>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</si>
  <si>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</si>
  <si>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</si>
  <si>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</si>
  <si>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</si>
  <si>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</si>
  <si>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</si>
  <si>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</si>
  <si>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</si>
  <si>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</si>
  <si>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</si>
  <si>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</si>
  <si>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</si>
  <si>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</si>
  <si>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</si>
  <si>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</si>
  <si>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</si>
  <si>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</si>
  <si>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</si>
  <si>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</si>
  <si>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</si>
  <si>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</si>
  <si>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</si>
  <si>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</si>
  <si>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</si>
  <si>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</si>
  <si>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</si>
  <si>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</si>
  <si>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</si>
  <si>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</si>
  <si>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</si>
  <si>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</si>
  <si>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</si>
  <si>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</si>
  <si>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</si>
  <si>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</si>
  <si>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</si>
  <si>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</si>
  <si>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</si>
  <si>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</si>
  <si>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</si>
  <si>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</si>
  <si>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</si>
  <si>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</si>
  <si>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</si>
  <si>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</si>
  <si>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</si>
  <si>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</si>
  <si>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</si>
  <si>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</si>
  <si>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</si>
  <si>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</si>
  <si>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</si>
  <si>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</si>
  <si>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</si>
  <si>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</si>
  <si>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</si>
  <si>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</si>
  <si>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</si>
  <si>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</si>
  <si>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</si>
  <si>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</si>
  <si>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</si>
  <si>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</si>
  <si>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</si>
  <si>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</si>
  <si>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</si>
  <si>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</si>
  <si>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</si>
  <si>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</si>
  <si>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</si>
  <si>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</si>
  <si>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</si>
  <si>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</si>
  <si>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</si>
  <si>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</si>
  <si>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</si>
  <si>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</si>
  <si>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</si>
  <si>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</si>
  <si>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</si>
  <si>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</si>
  <si>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</si>
  <si>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</si>
  <si>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</si>
  <si>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</si>
  <si>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</si>
  <si>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</si>
  <si>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</si>
  <si>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</si>
  <si>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</si>
  <si>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</si>
  <si>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</si>
  <si>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</si>
  <si>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</si>
  <si>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</si>
  <si>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</si>
  <si>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</si>
  <si>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</si>
  <si>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</si>
  <si>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</si>
  <si>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</si>
  <si>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</si>
  <si>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</si>
  <si>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</si>
  <si>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</si>
  <si>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</si>
  <si>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</si>
  <si>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</si>
  <si>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</si>
  <si>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</si>
  <si>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</si>
  <si>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</si>
  <si>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</si>
  <si>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</si>
  <si>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</si>
  <si>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</si>
  <si>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</si>
  <si>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</si>
  <si>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</si>
  <si>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</si>
  <si>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</si>
  <si>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</si>
  <si>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</si>
  <si>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</si>
  <si>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</si>
  <si>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</si>
  <si>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</si>
  <si>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</si>
  <si>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</si>
  <si>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</si>
  <si>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</si>
  <si>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</si>
  <si>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</si>
  <si>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</si>
  <si>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</si>
  <si>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</si>
  <si>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</si>
  <si>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</si>
  <si>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</si>
  <si>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</si>
  <si>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</si>
  <si>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</si>
  <si>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</si>
  <si>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</si>
  <si>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</si>
  <si>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</si>
  <si>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</si>
  <si>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</si>
  <si>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</si>
  <si>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</si>
  <si>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</si>
  <si>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</si>
  <si>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</si>
  <si>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</si>
  <si>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</si>
  <si>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</si>
  <si>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</si>
  <si>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</si>
  <si>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</si>
  <si>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</si>
  <si>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</si>
  <si>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</si>
  <si>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</si>
  <si>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</si>
  <si>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</si>
  <si>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</si>
  <si>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</si>
  <si>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</si>
  <si>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</si>
  <si>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</si>
  <si>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</si>
  <si>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</si>
  <si>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</si>
  <si>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</si>
  <si>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</si>
  <si>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</si>
  <si>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</si>
  <si>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</si>
  <si>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</si>
  <si>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</si>
  <si>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</si>
  <si>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</si>
  <si>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</si>
  <si>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</si>
  <si>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</si>
  <si>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</si>
  <si>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</si>
  <si>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</si>
  <si>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</si>
  <si>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</si>
  <si>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</si>
  <si>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</si>
  <si>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</si>
  <si>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</si>
  <si>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</si>
  <si>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</si>
  <si>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</si>
  <si>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</si>
  <si>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</si>
  <si>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</si>
  <si>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</si>
  <si>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</si>
  <si>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</si>
  <si>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</si>
  <si>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</si>
  <si>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</si>
  <si>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</si>
  <si>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</si>
  <si>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</si>
  <si>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</si>
  <si>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</si>
  <si>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</si>
  <si>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</si>
  <si>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</si>
  <si>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</si>
  <si>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</si>
  <si>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</si>
  <si>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</si>
  <si>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</si>
  <si>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</si>
  <si>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</si>
  <si>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</si>
  <si>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</si>
  <si>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</si>
  <si>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</si>
  <si>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</si>
  <si>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</si>
  <si>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</si>
  <si>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</si>
  <si>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</si>
  <si>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</si>
  <si>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</si>
  <si>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</si>
  <si>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</si>
  <si>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</si>
  <si>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</si>
  <si>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</si>
  <si>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</si>
  <si>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</si>
  <si>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</si>
  <si>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</si>
  <si>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</si>
  <si>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</si>
  <si>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</si>
  <si>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</si>
  <si>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</si>
  <si>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</si>
  <si>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</si>
  <si>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</si>
  <si>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</si>
  <si>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</si>
  <si>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</si>
  <si>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</si>
  <si>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</si>
  <si>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</si>
  <si>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</si>
  <si>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</si>
  <si>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</si>
  <si>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</si>
  <si>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</si>
  <si>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</si>
  <si>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</si>
  <si>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</si>
  <si>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</si>
  <si>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</si>
  <si>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</si>
  <si>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</si>
  <si>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</si>
  <si>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</si>
  <si>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</si>
  <si>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</si>
  <si>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</si>
  <si>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</si>
  <si>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</si>
  <si>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</si>
  <si>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</si>
  <si>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</si>
  <si>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</si>
  <si>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</si>
  <si>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</si>
  <si>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</si>
  <si>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</si>
  <si>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</si>
  <si>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</si>
  <si>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</si>
  <si>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</si>
  <si>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</si>
  <si>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</si>
  <si>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</si>
  <si>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</si>
  <si>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</si>
  <si>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</si>
  <si>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</si>
  <si>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</si>
  <si>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</si>
  <si>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</si>
  <si>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</si>
  <si>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</si>
  <si>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</si>
  <si>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</si>
  <si>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</si>
  <si>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</si>
  <si>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</si>
  <si>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</si>
  <si>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</si>
  <si>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</si>
  <si>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</si>
  <si>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</si>
  <si>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</si>
  <si>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</si>
  <si>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</si>
  <si>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</si>
  <si>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</si>
  <si>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</si>
  <si>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</si>
  <si>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</si>
  <si>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</si>
  <si>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</si>
  <si>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</si>
  <si>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</si>
  <si>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</si>
  <si>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</si>
  <si>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</si>
  <si>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</si>
  <si>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</si>
  <si>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</si>
  <si>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</si>
  <si>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</si>
  <si>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</si>
  <si>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</si>
  <si>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</si>
  <si>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</si>
  <si>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</si>
  <si>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</si>
  <si>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</si>
  <si>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</si>
  <si>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</si>
  <si>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</si>
  <si>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</si>
  <si>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</si>
  <si>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</si>
  <si>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</si>
  <si>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</si>
  <si>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</si>
  <si>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</si>
  <si>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</si>
  <si>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</si>
  <si>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</si>
  <si>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</si>
  <si>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</si>
  <si>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</si>
  <si>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</si>
  <si>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</si>
  <si>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</si>
  <si>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</si>
  <si>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</si>
  <si>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</si>
  <si>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</si>
  <si>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</si>
  <si>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</si>
  <si>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</si>
  <si>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</si>
  <si>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</si>
  <si>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</si>
  <si>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</si>
  <si>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</si>
  <si>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</si>
  <si>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</si>
  <si>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</si>
  <si>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</si>
  <si>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</si>
  <si>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</si>
  <si>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</si>
  <si>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</si>
  <si>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</si>
  <si>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</si>
  <si>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</si>
  <si>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</si>
  <si>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</si>
  <si>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</si>
  <si>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</si>
  <si>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</si>
  <si>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</si>
  <si>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</si>
  <si>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</si>
  <si>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</si>
  <si>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</si>
  <si>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</si>
  <si>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</si>
  <si>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</si>
  <si>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</si>
  <si>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</si>
  <si>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</si>
  <si>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</si>
  <si>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</si>
  <si>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</si>
  <si>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</si>
  <si>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</si>
  <si>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</si>
  <si>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</si>
  <si>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</si>
  <si>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</si>
  <si>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</si>
  <si>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</si>
  <si>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</si>
  <si>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</si>
  <si>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</si>
  <si>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</si>
  <si>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</si>
  <si>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</si>
  <si>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</si>
  <si>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</si>
  <si>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</si>
  <si>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</si>
  <si>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</si>
  <si>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</si>
  <si>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</si>
  <si>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</si>
  <si>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</si>
  <si>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</si>
  <si>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</si>
  <si>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</si>
  <si>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</si>
  <si>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</si>
  <si>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</si>
  <si>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</si>
  <si>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</si>
  <si>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</si>
  <si>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</si>
  <si>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</si>
  <si>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</si>
  <si>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</si>
  <si>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</si>
  <si>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</si>
  <si>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</si>
  <si>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</si>
  <si>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</si>
  <si>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</si>
  <si>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</si>
  <si>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</si>
  <si>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</si>
  <si>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</si>
  <si>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</si>
  <si>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</si>
  <si>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</si>
  <si>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</si>
  <si>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</si>
  <si>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</si>
  <si>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</si>
  <si>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</si>
  <si>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</si>
  <si>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</si>
  <si>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</si>
  <si>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</si>
  <si>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</si>
  <si>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</si>
  <si>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</si>
  <si>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</si>
  <si>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</si>
  <si>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</si>
  <si>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</si>
  <si>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</si>
  <si>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</si>
  <si>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</si>
  <si>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</si>
  <si>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</si>
  <si>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</si>
  <si>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</si>
  <si>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</si>
  <si>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</si>
  <si>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</si>
  <si>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</si>
  <si>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</si>
  <si>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</si>
  <si>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</si>
  <si>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</si>
  <si>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</si>
  <si>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</si>
  <si>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</si>
  <si>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</si>
  <si>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</si>
  <si>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</si>
  <si>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</si>
  <si>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</si>
  <si>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</si>
  <si>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</si>
  <si>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</si>
  <si>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</si>
  <si>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</si>
  <si>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</si>
  <si>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</si>
  <si>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</si>
  <si>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</si>
  <si>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</si>
  <si>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</si>
  <si>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</si>
  <si>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</si>
  <si>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</si>
  <si>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</si>
  <si>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</si>
  <si>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</si>
  <si>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</si>
  <si>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</si>
  <si>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</si>
  <si>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</si>
  <si>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</si>
  <si>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</si>
  <si>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</si>
  <si>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</si>
  <si>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</si>
  <si>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</si>
  <si>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</si>
  <si>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</si>
  <si>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</si>
  <si>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</si>
  <si>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</si>
  <si>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</si>
  <si>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</si>
  <si>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</si>
  <si>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</si>
  <si>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</si>
  <si>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</si>
  <si>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</si>
  <si>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</si>
  <si>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</si>
  <si>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</si>
  <si>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</si>
  <si>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</si>
  <si>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</si>
  <si>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</si>
  <si>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</si>
  <si>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</si>
  <si>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</si>
  <si>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</si>
  <si>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</si>
  <si>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</si>
  <si>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</si>
  <si>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</si>
  <si>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</si>
  <si>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</si>
  <si>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</si>
  <si>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</si>
  <si>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</si>
  <si>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</si>
  <si>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</si>
  <si>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</si>
  <si>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</si>
  <si>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</si>
  <si>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</si>
  <si>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</si>
  <si>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</si>
  <si>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</si>
  <si>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</si>
  <si>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</si>
  <si>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</si>
  <si>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</si>
  <si>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</si>
  <si>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</si>
  <si>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</si>
  <si>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</si>
  <si>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</si>
  <si>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</si>
  <si>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</si>
  <si>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</si>
  <si>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</si>
  <si>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</si>
  <si>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</si>
  <si>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</si>
  <si>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</si>
  <si>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</si>
  <si>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</si>
  <si>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</si>
  <si>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</si>
  <si>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</si>
  <si>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</si>
  <si>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</si>
  <si>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</si>
  <si>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</si>
  <si>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</si>
  <si>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</si>
  <si>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</si>
  <si>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</si>
  <si>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</si>
  <si>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</si>
  <si>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</si>
  <si>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</si>
  <si>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</si>
  <si>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</si>
  <si>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</si>
  <si>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</si>
  <si>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</si>
  <si>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</si>
  <si>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</si>
  <si>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</si>
  <si>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</si>
  <si>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</si>
  <si>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</si>
  <si>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</si>
  <si>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</si>
  <si>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</si>
  <si>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</si>
  <si>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</si>
  <si>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</si>
  <si>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</si>
  <si>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</si>
  <si>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</si>
  <si>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</si>
  <si>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</si>
  <si>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</si>
  <si>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</si>
  <si>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</si>
  <si>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</si>
  <si>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</si>
  <si>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</si>
  <si>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</si>
  <si>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</si>
  <si>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</si>
  <si>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</si>
  <si>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</si>
  <si>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</si>
  <si>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</si>
  <si>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</si>
  <si>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</si>
  <si>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</si>
  <si>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</si>
  <si>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</si>
  <si>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</si>
  <si>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</si>
  <si>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</si>
  <si>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</si>
  <si>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</si>
  <si>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</si>
  <si>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</si>
  <si>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</si>
  <si>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</si>
  <si>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</si>
  <si>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</si>
  <si>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</si>
  <si>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</si>
  <si>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</si>
  <si>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</si>
  <si>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</si>
  <si>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</si>
  <si>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</si>
  <si>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</si>
  <si>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</si>
  <si>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</si>
  <si>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</si>
  <si>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</si>
  <si>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</si>
  <si>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</si>
  <si>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</si>
  <si>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</si>
  <si>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</si>
  <si>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</si>
  <si>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</si>
  <si>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</si>
  <si>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</si>
  <si>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</si>
  <si>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</si>
  <si>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</si>
  <si>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</si>
  <si>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</si>
  <si>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</si>
  <si>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</si>
  <si>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</si>
  <si>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</si>
  <si>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</si>
  <si>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</si>
  <si>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</si>
  <si>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</si>
  <si>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</si>
  <si>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</si>
  <si>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</si>
  <si>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</si>
  <si>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</si>
  <si>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</si>
  <si>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</si>
  <si>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</si>
  <si>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</si>
  <si>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</si>
  <si>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</si>
  <si>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</si>
  <si>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</si>
  <si>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</si>
  <si>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</si>
  <si>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</si>
  <si>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</si>
  <si>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</si>
  <si>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</si>
  <si>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</si>
  <si>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</si>
  <si>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</si>
  <si>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</si>
  <si>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</si>
  <si>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</si>
  <si>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</si>
  <si>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</si>
  <si>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</si>
  <si>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</si>
  <si>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</si>
  <si>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</si>
  <si>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</si>
  <si>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</si>
  <si>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</si>
  <si>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</si>
  <si>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</si>
  <si>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</si>
  <si>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</si>
  <si>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</si>
  <si>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</si>
  <si>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</si>
  <si>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</si>
  <si>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</si>
  <si>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</si>
  <si>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</si>
  <si>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</si>
  <si>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</si>
  <si>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</si>
  <si>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</si>
  <si>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</si>
  <si>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</si>
  <si>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</si>
  <si>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</si>
  <si>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</si>
  <si>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</si>
  <si>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</si>
  <si>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</si>
  <si>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</si>
  <si>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</si>
  <si>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</si>
  <si>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</si>
  <si>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</si>
  <si>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</si>
  <si>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</si>
  <si>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</si>
  <si>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</si>
  <si>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</si>
  <si>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</si>
  <si>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</si>
  <si>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</si>
  <si>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</si>
  <si>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</si>
  <si>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</si>
  <si>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</si>
  <si>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</si>
  <si>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</si>
  <si>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</si>
  <si>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</si>
  <si>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</si>
  <si>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</si>
  <si>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</si>
  <si>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</si>
  <si>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</si>
  <si>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</si>
  <si>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</si>
  <si>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</si>
  <si>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</si>
  <si>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</si>
  <si>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</si>
  <si>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</si>
  <si>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</si>
  <si>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</si>
  <si>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</si>
  <si>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</si>
  <si>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</si>
  <si>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</si>
  <si>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</si>
  <si>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</si>
  <si>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</si>
  <si>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</si>
  <si>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</si>
  <si>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</si>
  <si>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</si>
  <si>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</si>
  <si>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</si>
  <si>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</si>
  <si>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</si>
  <si>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</si>
  <si>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</si>
  <si>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</si>
  <si>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</si>
  <si>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</si>
  <si>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</si>
  <si>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</si>
  <si>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</si>
  <si>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</si>
  <si>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</si>
  <si>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</si>
  <si>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</si>
  <si>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</si>
  <si>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</si>
  <si>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</si>
  <si>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</si>
  <si>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</si>
  <si>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</si>
  <si>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</si>
  <si>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</si>
  <si>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</si>
  <si>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</si>
  <si>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</si>
  <si>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</si>
  <si>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</si>
  <si>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</si>
  <si>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</si>
  <si>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</si>
  <si>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</si>
  <si>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</si>
  <si>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</si>
  <si>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</si>
  <si>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</si>
  <si>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</si>
  <si>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</si>
  <si>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</si>
  <si>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</si>
  <si>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</si>
  <si>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</si>
  <si>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</si>
  <si>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</si>
  <si>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</si>
  <si>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</si>
  <si>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</si>
  <si>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</si>
  <si>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</si>
  <si>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</si>
  <si>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</si>
  <si>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</si>
  <si>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</si>
  <si>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</si>
  <si>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</si>
  <si>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</si>
  <si>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</si>
  <si>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</si>
  <si>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</si>
  <si>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</si>
  <si>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</si>
  <si>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</si>
  <si>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</si>
  <si>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</si>
  <si>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</si>
  <si>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</si>
  <si>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</si>
  <si>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</si>
  <si>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</si>
  <si>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</si>
  <si>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</si>
  <si>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</si>
  <si>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</si>
  <si>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</si>
  <si>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</si>
  <si>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</si>
  <si>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</si>
  <si>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</si>
  <si>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</si>
  <si>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</si>
  <si>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</si>
  <si>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</si>
  <si>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</si>
  <si>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</si>
  <si>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</si>
  <si>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</si>
  <si>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</si>
  <si>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</si>
  <si>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</si>
  <si>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</si>
  <si>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</si>
  <si>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</si>
  <si>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</si>
  <si>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</si>
  <si>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</si>
  <si>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</si>
  <si>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</si>
  <si>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</si>
  <si>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</si>
  <si>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</si>
  <si>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</si>
  <si>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</si>
  <si>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</si>
  <si>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</si>
  <si>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</si>
  <si>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</si>
  <si>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</si>
  <si>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</si>
  <si>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</si>
  <si>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</si>
  <si>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</si>
  <si>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</si>
  <si>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</si>
  <si>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</si>
  <si>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</si>
  <si>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</si>
  <si>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</si>
  <si>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</si>
  <si>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</si>
  <si>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</si>
  <si>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</si>
  <si>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</si>
  <si>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</si>
  <si>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</si>
  <si>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</si>
  <si>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</si>
  <si>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</si>
  <si>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</si>
  <si>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</si>
  <si>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</si>
  <si>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</si>
  <si>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</si>
  <si>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</si>
  <si>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</si>
  <si>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</si>
  <si>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</si>
  <si>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</si>
  <si>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</si>
  <si>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</si>
  <si>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</si>
  <si>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</si>
  <si>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</si>
  <si>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</si>
  <si>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</si>
  <si>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</si>
  <si>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</si>
  <si>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</si>
  <si>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</si>
  <si>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</si>
  <si>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</si>
  <si>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</si>
  <si>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</si>
  <si>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</si>
  <si>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</si>
  <si>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</si>
  <si>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</si>
  <si>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</si>
  <si>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</si>
  <si>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</si>
  <si>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</si>
  <si>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</si>
  <si>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</si>
  <si>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</si>
  <si>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</si>
  <si>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</si>
  <si>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</si>
  <si>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</si>
  <si>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</si>
  <si>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</si>
  <si>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</si>
  <si>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</si>
  <si>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</si>
  <si>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</si>
  <si>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</si>
  <si>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</si>
  <si>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</si>
  <si>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</si>
  <si>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</si>
  <si>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</si>
  <si>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</si>
  <si>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</si>
  <si>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</si>
  <si>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</si>
  <si>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</si>
  <si>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</si>
  <si>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</si>
  <si>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</si>
  <si>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</si>
  <si>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</si>
  <si>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</si>
  <si>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</si>
  <si>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</si>
  <si>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</si>
  <si>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</si>
  <si>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</si>
  <si>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</si>
  <si>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</si>
  <si>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</si>
  <si>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</si>
  <si>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</si>
  <si>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</si>
  <si>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</si>
  <si>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</si>
  <si>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</si>
  <si>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</si>
  <si>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</si>
  <si>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</si>
  <si>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</si>
  <si>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</si>
  <si>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</si>
  <si>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</si>
  <si>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</si>
  <si>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</si>
  <si>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</si>
  <si>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</si>
  <si>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</si>
  <si>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</si>
  <si>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</si>
  <si>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</si>
  <si>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</si>
  <si>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</si>
  <si>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</si>
  <si>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</si>
  <si>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</si>
  <si>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</si>
  <si>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</si>
  <si>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</si>
  <si>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</si>
  <si>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</si>
  <si>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</si>
  <si>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</si>
  <si>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</si>
  <si>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</si>
  <si>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</si>
  <si>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</si>
  <si>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</si>
  <si>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</si>
  <si>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</si>
  <si>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</si>
  <si>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</si>
  <si>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</si>
  <si>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</si>
  <si>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</si>
  <si>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</si>
  <si>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</si>
  <si>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</si>
  <si>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</si>
  <si>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</si>
  <si>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</si>
  <si>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</si>
  <si>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</si>
  <si>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</si>
  <si>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</si>
  <si>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</si>
  <si>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</si>
  <si>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</si>
  <si>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</si>
  <si>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</si>
  <si>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</si>
  <si>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</si>
  <si>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</si>
  <si>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</si>
  <si>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</si>
  <si>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</si>
  <si>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</si>
  <si>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</si>
  <si>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</si>
  <si>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</si>
  <si>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</si>
  <si>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</si>
  <si>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</si>
  <si>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</si>
  <si>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</si>
  <si>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</si>
  <si>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</si>
  <si>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</si>
  <si>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</si>
  <si>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</si>
  <si>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</si>
  <si>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</si>
  <si>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</si>
  <si>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</si>
  <si>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</si>
  <si>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</si>
  <si>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</si>
  <si>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</si>
  <si>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</si>
  <si>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</si>
  <si>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</si>
  <si>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</si>
  <si>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</si>
  <si>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</si>
  <si>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</si>
  <si>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</si>
  <si>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</si>
  <si>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</si>
  <si>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</si>
  <si>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</si>
  <si>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</si>
  <si>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</si>
  <si>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</si>
  <si>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</si>
  <si>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</si>
  <si>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</si>
  <si>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</si>
  <si>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</si>
  <si>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</si>
  <si>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</si>
  <si>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</si>
  <si>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</si>
  <si>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</si>
  <si>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</si>
  <si>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</si>
  <si>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</si>
  <si>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</si>
  <si>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</si>
  <si>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</si>
  <si>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</si>
  <si>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</si>
  <si>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</si>
  <si>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</si>
  <si>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</si>
  <si>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</si>
  <si>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</si>
  <si>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</si>
  <si>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</si>
  <si>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</si>
  <si>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</si>
  <si>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</si>
  <si>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</si>
  <si>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</si>
  <si>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</si>
  <si>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</si>
  <si>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</si>
  <si>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</si>
  <si>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</si>
  <si>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</si>
  <si>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</si>
  <si>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</si>
  <si>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</si>
  <si>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</si>
  <si>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</si>
  <si>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</si>
  <si>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</si>
  <si>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</si>
  <si>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</si>
  <si>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</si>
  <si>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</si>
  <si>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</si>
  <si>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</si>
  <si>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</si>
  <si>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</si>
  <si>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</si>
  <si>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</si>
  <si>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</si>
  <si>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</si>
  <si>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</si>
  <si>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</si>
  <si>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</si>
  <si>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</si>
  <si>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</si>
  <si>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</si>
  <si>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</si>
  <si>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</si>
  <si>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</si>
  <si>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</si>
  <si>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</si>
  <si>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</si>
  <si>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</si>
  <si>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</si>
  <si>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</si>
  <si>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</si>
  <si>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</si>
  <si>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</si>
  <si>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</si>
  <si>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</si>
  <si>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</si>
  <si>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</si>
  <si>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</si>
  <si>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</si>
  <si>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</si>
  <si>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</si>
  <si>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</si>
  <si>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</si>
  <si>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</si>
  <si>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</si>
  <si>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</si>
  <si>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</si>
  <si>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</si>
  <si>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</si>
  <si>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</si>
  <si>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</si>
  <si>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</si>
  <si>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</si>
  <si>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</si>
  <si>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</si>
  <si>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</si>
  <si>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</si>
  <si>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</si>
  <si>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</si>
  <si>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</si>
  <si>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</si>
  <si>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</si>
  <si>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</si>
  <si>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</si>
  <si>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</si>
  <si>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</si>
  <si>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</si>
  <si>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</si>
  <si>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</si>
  <si>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</si>
  <si>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</si>
  <si>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</si>
  <si>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</si>
  <si>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</si>
  <si>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</si>
  <si>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</si>
  <si>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</si>
  <si>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</si>
  <si>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</si>
  <si>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</si>
  <si>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</si>
  <si>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</si>
  <si>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</si>
  <si>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</si>
  <si>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</si>
  <si>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</si>
  <si>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</si>
  <si>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</si>
  <si>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</si>
  <si>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</si>
  <si>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</si>
  <si>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</si>
  <si>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</si>
  <si>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</si>
  <si>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</si>
  <si>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</si>
  <si>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</si>
  <si>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</si>
  <si>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</si>
  <si>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</si>
  <si>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</si>
  <si>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</si>
  <si>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</si>
  <si>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</si>
  <si>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</si>
  <si>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</si>
  <si>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</si>
  <si>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</si>
  <si>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</si>
  <si>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</si>
  <si>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</si>
  <si>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</si>
  <si>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</si>
  <si>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</si>
  <si>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</si>
  <si>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</si>
  <si>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</si>
  <si>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</si>
  <si>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</si>
  <si>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</si>
  <si>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</si>
  <si>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</si>
  <si>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</si>
  <si>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</si>
  <si>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</si>
  <si>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</si>
  <si>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</si>
  <si>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</si>
  <si>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</si>
  <si>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</si>
  <si>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</si>
  <si>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</si>
  <si>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</si>
  <si>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</si>
  <si>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</si>
  <si>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</si>
  <si>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</si>
  <si>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</si>
  <si>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</si>
  <si>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</si>
  <si>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</si>
  <si>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</si>
  <si>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</si>
  <si>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</si>
  <si>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</si>
  <si>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</si>
  <si>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</si>
  <si>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</si>
  <si>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</si>
  <si>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</si>
  <si>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</si>
  <si>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</si>
  <si>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</si>
  <si>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</si>
  <si>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</si>
  <si>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</si>
  <si>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</si>
  <si>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</si>
  <si>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</si>
  <si>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</si>
  <si>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</si>
  <si>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</si>
  <si>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</si>
  <si>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</si>
  <si>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</si>
  <si>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</si>
  <si>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</si>
  <si>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</si>
  <si>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</si>
  <si>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</si>
  <si>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</si>
  <si>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</si>
  <si>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</si>
  <si>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</si>
  <si>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</si>
  <si>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</si>
  <si>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</si>
  <si>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</si>
  <si>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</si>
  <si>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</si>
  <si>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</si>
  <si>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</si>
  <si>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</si>
  <si>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</si>
  <si>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</si>
  <si>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</si>
  <si>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</si>
  <si>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</si>
  <si>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</si>
  <si>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</si>
  <si>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</si>
  <si>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</si>
  <si>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</si>
  <si>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</si>
  <si>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</si>
  <si>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</si>
  <si>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</si>
  <si>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</si>
  <si>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</si>
  <si>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</si>
  <si>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</si>
  <si>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</si>
  <si>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</si>
  <si>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</si>
  <si>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</si>
  <si>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</si>
  <si>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</si>
  <si>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</si>
  <si>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</si>
  <si>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</si>
  <si>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</si>
  <si>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</si>
  <si>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</si>
  <si>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</si>
  <si>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</si>
  <si>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</si>
  <si>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</si>
  <si>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</si>
  <si>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</si>
  <si>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</si>
  <si>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</si>
  <si>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</si>
  <si>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</si>
  <si>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</si>
  <si>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</si>
  <si>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</si>
  <si>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</si>
  <si>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</si>
  <si>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</si>
  <si>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</si>
  <si>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</si>
  <si>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</si>
  <si>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</si>
  <si>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</si>
  <si>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</si>
  <si>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</si>
  <si>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</si>
  <si>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</si>
  <si>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</si>
  <si>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</si>
  <si>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</si>
  <si>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</si>
  <si>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</si>
  <si>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</si>
  <si>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</si>
  <si>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</si>
  <si>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</si>
  <si>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</si>
  <si>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</si>
  <si>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</si>
  <si>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</si>
  <si>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</si>
  <si>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</si>
  <si>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</si>
  <si>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</si>
  <si>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</si>
  <si>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</si>
  <si>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</si>
  <si>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</si>
  <si>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</si>
  <si>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</si>
  <si>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</si>
  <si>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</si>
  <si>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</si>
  <si>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</si>
  <si>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</si>
  <si>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</si>
  <si>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</si>
  <si>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</si>
  <si>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</si>
  <si>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</si>
  <si>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</si>
  <si>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</si>
  <si>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</si>
  <si>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</si>
  <si>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</si>
  <si>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</si>
  <si>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</si>
  <si>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</si>
  <si>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</si>
  <si>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</si>
  <si>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</si>
  <si>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</si>
  <si>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</si>
  <si>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</si>
  <si>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</si>
  <si>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</si>
  <si>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</si>
  <si>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</si>
  <si>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</si>
  <si>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</si>
  <si>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</si>
  <si>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</si>
  <si>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</si>
  <si>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</si>
  <si>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</si>
  <si>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</si>
  <si>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</si>
  <si>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</si>
  <si>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</si>
  <si>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</si>
  <si>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</si>
  <si>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</si>
  <si>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</si>
  <si>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</si>
  <si>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</si>
  <si>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</si>
  <si>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</si>
  <si>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</si>
  <si>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</si>
  <si>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</si>
  <si>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</si>
  <si>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</si>
  <si>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</si>
  <si>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</si>
  <si>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</si>
  <si>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</si>
  <si>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</si>
  <si>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</si>
  <si>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</si>
  <si>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</si>
  <si>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</si>
  <si>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</si>
  <si>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</si>
  <si>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</si>
  <si>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</si>
  <si>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</si>
  <si>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</si>
  <si>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</si>
  <si>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</si>
  <si>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</si>
  <si>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</si>
  <si>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</si>
  <si>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</si>
  <si>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</si>
  <si>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</si>
  <si>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</si>
  <si>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</si>
  <si>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</si>
  <si>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</si>
  <si>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</si>
  <si>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</si>
  <si>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</si>
  <si>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</si>
  <si>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</si>
  <si>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</si>
  <si>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</si>
  <si>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</si>
  <si>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</si>
  <si>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</si>
  <si>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</si>
  <si>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</si>
  <si>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</si>
  <si>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</si>
  <si>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</si>
  <si>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</si>
  <si>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</si>
  <si>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</si>
  <si>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</si>
  <si>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</si>
  <si>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</si>
  <si>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</si>
  <si>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</si>
  <si>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</si>
  <si>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</si>
  <si>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</si>
  <si>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</si>
  <si>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</si>
  <si>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</si>
  <si>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</si>
  <si>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</si>
  <si>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</si>
  <si>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</si>
  <si>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</si>
  <si>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</si>
  <si>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</si>
  <si>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</si>
  <si>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</si>
  <si>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</si>
  <si>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</si>
  <si>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</si>
  <si>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</si>
  <si>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</si>
  <si>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</si>
  <si>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</si>
  <si>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</si>
  <si>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</si>
  <si>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</si>
  <si>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</si>
  <si>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</si>
  <si>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</si>
  <si>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</si>
  <si>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</si>
  <si>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</si>
  <si>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</si>
  <si>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</si>
  <si>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</si>
  <si>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</si>
  <si>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</si>
  <si>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</si>
  <si>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</si>
  <si>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</si>
  <si>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</si>
  <si>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</si>
  <si>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</si>
  <si>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</si>
  <si>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</si>
  <si>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</si>
  <si>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</si>
  <si>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</si>
  <si>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</si>
  <si>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</si>
  <si>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</si>
  <si>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</si>
  <si>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</si>
  <si>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</si>
  <si>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</si>
  <si>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</si>
  <si>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</si>
  <si>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</si>
  <si>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</si>
  <si>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</si>
  <si>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</si>
  <si>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</si>
  <si>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</si>
  <si>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</si>
  <si>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</si>
  <si>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</si>
  <si>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</si>
  <si>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</si>
  <si>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</si>
  <si>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</si>
  <si>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</si>
  <si>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</si>
  <si>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</si>
  <si>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</si>
  <si>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</si>
  <si>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</si>
  <si>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</si>
  <si>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</si>
  <si>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</si>
  <si>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</si>
  <si>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</si>
  <si>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</si>
  <si>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</si>
  <si>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</si>
  <si>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</si>
  <si>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</si>
  <si>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</si>
  <si>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</si>
  <si>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</si>
  <si>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</si>
  <si>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</si>
  <si>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</si>
  <si>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</si>
  <si>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</si>
  <si>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</si>
  <si>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</si>
  <si>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</si>
  <si>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</si>
  <si>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</si>
  <si>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</si>
  <si>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</si>
  <si>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</si>
  <si>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</si>
  <si>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</si>
  <si>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</si>
  <si>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</si>
  <si>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</si>
  <si>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</si>
  <si>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</si>
  <si>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</si>
  <si>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</si>
  <si>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</si>
  <si>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</si>
  <si>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</si>
  <si>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</si>
  <si>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</si>
  <si>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</si>
  <si>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</si>
  <si>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</si>
  <si>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</si>
  <si>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</si>
  <si>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</si>
  <si>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</si>
  <si>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</si>
  <si>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</si>
  <si>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</si>
  <si>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</si>
  <si>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</si>
  <si>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</si>
  <si>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</si>
  <si>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</si>
  <si>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</si>
  <si>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</si>
  <si>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</si>
  <si>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</si>
  <si>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</si>
  <si>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</si>
  <si>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</si>
  <si>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</si>
  <si>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</si>
  <si>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</si>
  <si>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</si>
  <si>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</si>
  <si>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</si>
  <si>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</si>
  <si>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</si>
  <si>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</si>
  <si>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</si>
  <si>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</si>
  <si>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</si>
  <si>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</si>
  <si>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</si>
  <si>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</si>
  <si>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</si>
  <si>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</si>
  <si>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</si>
  <si>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</si>
  <si>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</si>
  <si>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</si>
  <si>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</si>
  <si>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</si>
  <si>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</si>
  <si>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</si>
  <si>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</si>
  <si>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</si>
  <si>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</si>
  <si>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</si>
  <si>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</si>
  <si>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</si>
  <si>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</si>
  <si>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</si>
  <si>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</si>
  <si>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</si>
  <si>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</si>
  <si>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</si>
  <si>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</si>
  <si>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</si>
  <si>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</si>
  <si>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</si>
  <si>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</si>
  <si>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</si>
  <si>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</si>
  <si>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</si>
  <si>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</si>
  <si>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</si>
  <si>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</si>
  <si>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</si>
  <si>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</si>
  <si>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</si>
  <si>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</si>
  <si>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</si>
  <si>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</si>
  <si>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</si>
  <si>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</si>
  <si>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</si>
  <si>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</si>
  <si>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</si>
  <si>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</si>
  <si>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</si>
  <si>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</si>
  <si>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</si>
  <si>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</si>
  <si>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</si>
  <si>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</si>
  <si>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</si>
  <si>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</si>
  <si>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</si>
  <si>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</si>
  <si>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</si>
  <si>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</si>
  <si>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</si>
  <si>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</si>
  <si>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</si>
  <si>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</si>
  <si>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</si>
  <si>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</si>
  <si>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</si>
  <si>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</si>
  <si>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</si>
  <si>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</si>
  <si>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</si>
  <si>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</si>
  <si>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</si>
  <si>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</si>
  <si>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</si>
  <si>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</si>
  <si>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</si>
  <si>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</si>
  <si>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</si>
  <si>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</si>
  <si>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</si>
  <si>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</si>
  <si>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</si>
  <si>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</si>
  <si>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</si>
  <si>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</si>
  <si>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</si>
  <si>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</si>
  <si>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</si>
  <si>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</si>
  <si>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</si>
  <si>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</si>
  <si>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</si>
  <si>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</si>
  <si>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</si>
  <si>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</si>
  <si>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</si>
  <si>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</si>
  <si>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</si>
  <si>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</si>
  <si>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</si>
  <si>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</si>
  <si>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</si>
  <si>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</si>
  <si>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</si>
  <si>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</si>
  <si>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</si>
  <si>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</si>
  <si>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</si>
  <si>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</si>
  <si>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</si>
  <si>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</si>
  <si>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</si>
  <si>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</si>
  <si>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</si>
  <si>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</si>
  <si>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</si>
  <si>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</si>
  <si>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</si>
  <si>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</si>
  <si>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</si>
  <si>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</si>
  <si>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</si>
  <si>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</si>
  <si>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</si>
  <si>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</si>
  <si>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</si>
  <si>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</si>
  <si>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</si>
  <si>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</si>
  <si>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</si>
  <si>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</si>
  <si>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</si>
  <si>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</si>
  <si>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</si>
  <si>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</si>
  <si>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</si>
  <si>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</si>
  <si>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</si>
  <si>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</si>
  <si>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</si>
  <si>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</si>
  <si>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</si>
  <si>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</si>
  <si>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</si>
  <si>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</si>
  <si>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</si>
  <si>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</si>
  <si>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</si>
  <si>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</si>
  <si>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</si>
  <si>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</si>
  <si>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</si>
  <si>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</si>
  <si>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</si>
  <si>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</si>
  <si>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</si>
  <si>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</si>
  <si>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</si>
  <si>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</si>
  <si>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</si>
  <si>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</si>
  <si>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</si>
  <si>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</si>
  <si>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</si>
  <si>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</si>
  <si>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</si>
  <si>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</si>
  <si>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</si>
  <si>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</si>
  <si>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</si>
  <si>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</si>
  <si>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</si>
  <si>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</si>
  <si>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</si>
  <si>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</si>
  <si>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</si>
  <si>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</si>
  <si>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</si>
  <si>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</si>
  <si>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</si>
  <si>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</si>
  <si>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</si>
  <si>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</si>
  <si>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</si>
  <si>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</si>
  <si>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</si>
  <si>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</si>
  <si>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</si>
  <si>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</si>
  <si>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</si>
  <si>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</si>
  <si>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</si>
  <si>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</si>
  <si>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</si>
  <si>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</si>
  <si>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</si>
  <si>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</si>
  <si>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</si>
  <si>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</si>
  <si>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</si>
  <si>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</si>
  <si>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</si>
  <si>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</si>
  <si>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</si>
  <si>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</si>
  <si>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</si>
  <si>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</si>
  <si>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</si>
  <si>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</si>
  <si>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</si>
  <si>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</si>
  <si>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</si>
  <si>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</si>
  <si>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</si>
  <si>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</si>
  <si>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</si>
  <si>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</si>
  <si>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</si>
  <si>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</si>
  <si>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</si>
  <si>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</si>
  <si>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</si>
  <si>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</si>
  <si>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</si>
  <si>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</si>
  <si>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</si>
  <si>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</si>
  <si>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</si>
  <si>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</si>
  <si>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</si>
  <si>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</si>
  <si>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</si>
  <si>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</si>
  <si>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</si>
  <si>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</si>
  <si>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</si>
  <si>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</si>
  <si>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</si>
  <si>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</si>
  <si>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</si>
  <si>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</si>
  <si>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</si>
  <si>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</si>
  <si>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</si>
  <si>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</si>
  <si>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</si>
  <si>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</si>
  <si>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</si>
  <si>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</si>
  <si>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</si>
  <si>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</si>
  <si>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</si>
  <si>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</si>
  <si>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</si>
  <si>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</si>
  <si>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</si>
  <si>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</si>
  <si>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</si>
  <si>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</si>
  <si>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</si>
  <si>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</si>
  <si>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</si>
  <si>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</si>
  <si>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</si>
  <si>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</si>
  <si>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</si>
  <si>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</si>
  <si>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</si>
  <si>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</si>
  <si>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</si>
  <si>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</si>
  <si>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</si>
  <si>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</si>
  <si>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</si>
  <si>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</si>
  <si>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</si>
  <si>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</si>
  <si>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</si>
  <si>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</si>
  <si>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</si>
  <si>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</si>
  <si>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</si>
  <si>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</si>
  <si>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</si>
  <si>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</si>
  <si>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</si>
  <si>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</si>
  <si>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</si>
  <si>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</si>
  <si>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</si>
  <si>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</si>
  <si>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</si>
  <si>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</si>
  <si>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</si>
  <si>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</si>
  <si>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</si>
  <si>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</si>
  <si>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</si>
  <si>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</si>
  <si>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</si>
  <si>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</si>
  <si>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</si>
  <si>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</si>
  <si>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</si>
  <si>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</si>
  <si>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</si>
  <si>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</si>
  <si>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</si>
  <si>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</si>
  <si>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</si>
  <si>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</si>
  <si>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</si>
  <si>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</si>
  <si>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</si>
  <si>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</si>
  <si>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</si>
  <si>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</si>
  <si>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</si>
  <si>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</si>
  <si>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</si>
  <si>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</si>
  <si>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</si>
  <si>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</si>
  <si>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</si>
  <si>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</si>
  <si>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</si>
  <si>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</si>
  <si>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</si>
  <si>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</si>
  <si>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</si>
  <si>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</si>
  <si>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</si>
  <si>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</si>
  <si>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</si>
  <si>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</si>
  <si>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</si>
  <si>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</si>
  <si>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</si>
  <si>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</si>
  <si>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</si>
  <si>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</si>
  <si>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</si>
  <si>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</si>
  <si>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</si>
  <si>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</si>
  <si>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</si>
  <si>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</si>
  <si>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</si>
  <si>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</si>
  <si>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</si>
  <si>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</si>
  <si>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</si>
  <si>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</si>
  <si>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</si>
  <si>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</si>
  <si>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</si>
  <si>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</si>
  <si>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</si>
  <si>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</si>
  <si>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</si>
  <si>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</si>
  <si>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</si>
  <si>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</si>
  <si>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</si>
  <si>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</si>
  <si>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</si>
  <si>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</si>
  <si>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</si>
  <si>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</si>
  <si>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</si>
  <si>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</si>
  <si>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</si>
  <si>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</si>
  <si>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</si>
  <si>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</si>
  <si>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</si>
  <si>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</si>
  <si>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</si>
  <si>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</si>
  <si>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</si>
  <si>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</si>
  <si>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</si>
  <si>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</si>
  <si>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</si>
  <si>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</si>
  <si>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</si>
  <si>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</si>
  <si>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</si>
  <si>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</si>
  <si>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</si>
  <si>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</si>
  <si>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</si>
  <si>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</si>
  <si>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</si>
  <si>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</si>
  <si>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</si>
  <si>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</si>
  <si>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</si>
  <si>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</si>
  <si>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</si>
  <si>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</si>
  <si>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</si>
  <si>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</si>
  <si>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</si>
  <si>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</si>
  <si>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</si>
  <si>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</si>
  <si>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</si>
  <si>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</si>
  <si>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</si>
  <si>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</si>
  <si>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</si>
  <si>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</si>
  <si>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</si>
  <si>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</si>
  <si>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</si>
  <si>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</si>
  <si>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</si>
  <si>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</si>
  <si>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</si>
  <si>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</si>
  <si>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</si>
  <si>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</si>
  <si>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</si>
  <si>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</si>
  <si>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</si>
  <si>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</si>
  <si>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</si>
  <si>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</si>
  <si>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</si>
  <si>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</si>
  <si>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</si>
  <si>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</si>
  <si>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</si>
  <si>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</si>
  <si>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</si>
  <si>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</si>
  <si>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</si>
  <si>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</si>
  <si>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</si>
  <si>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</si>
  <si>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</si>
  <si>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</si>
  <si>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</si>
  <si>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</si>
  <si>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</si>
  <si>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</si>
  <si>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</si>
  <si>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</si>
  <si>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</si>
  <si>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</si>
  <si>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</si>
  <si>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</si>
  <si>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</si>
  <si>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</si>
  <si>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</si>
  <si>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</si>
  <si>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</si>
  <si>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</si>
  <si>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</si>
  <si>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</si>
  <si>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</si>
  <si>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</si>
  <si>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</si>
  <si>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</si>
  <si>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</si>
  <si>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</si>
  <si>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</si>
  <si>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</si>
  <si>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</si>
  <si>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</si>
  <si>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</si>
  <si>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</si>
  <si>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</si>
  <si>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</si>
  <si>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</si>
  <si>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</si>
  <si>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</si>
  <si>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</si>
  <si>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</si>
  <si>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</si>
  <si>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</si>
  <si>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</si>
  <si>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</si>
  <si>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</si>
  <si>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</si>
  <si>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</si>
  <si>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</si>
  <si>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</si>
  <si>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</si>
  <si>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</si>
  <si>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</si>
  <si>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</si>
  <si>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</si>
  <si>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</si>
  <si>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</si>
  <si>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</si>
  <si>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</si>
  <si>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</si>
  <si>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</si>
  <si>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</si>
  <si>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</si>
  <si>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</si>
  <si>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</si>
  <si>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</si>
  <si>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</si>
  <si>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</si>
  <si>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</si>
  <si>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</si>
  <si>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</si>
  <si>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</si>
  <si>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</si>
  <si>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</si>
  <si>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</si>
  <si>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</si>
  <si>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</si>
  <si>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</si>
  <si>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</si>
  <si>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</si>
  <si>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</si>
  <si>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</si>
  <si>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</si>
  <si>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</si>
  <si>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</si>
  <si>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</si>
  <si>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</si>
  <si>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</si>
  <si>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</si>
  <si>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</si>
  <si>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</si>
  <si>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</si>
  <si>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</si>
  <si>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</si>
  <si>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</si>
  <si>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</si>
  <si>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</si>
  <si>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</si>
  <si>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</si>
  <si>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</si>
  <si>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</si>
  <si>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</si>
  <si>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</si>
  <si>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</si>
  <si>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</si>
  <si>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</si>
  <si>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</si>
  <si>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</si>
  <si>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</si>
  <si>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</si>
  <si>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</si>
  <si>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</si>
  <si>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</si>
  <si>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</si>
  <si>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</si>
  <si>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</si>
  <si>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</si>
  <si>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</si>
  <si>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</si>
  <si>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</si>
  <si>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</si>
  <si>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</si>
  <si>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</si>
  <si>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</si>
  <si>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</si>
  <si>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</si>
  <si>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</si>
  <si>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</si>
  <si>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</si>
  <si>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</si>
  <si>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</si>
  <si>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</si>
  <si>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</si>
  <si>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</si>
  <si>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</si>
  <si>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</si>
  <si>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</si>
  <si>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</si>
  <si>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</si>
  <si>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</si>
  <si>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</si>
  <si>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</si>
  <si>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</si>
  <si>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</si>
  <si>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</si>
  <si>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</si>
  <si>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</si>
  <si>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</si>
  <si>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</si>
  <si>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</si>
  <si>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</si>
  <si>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</si>
  <si>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</si>
  <si>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</si>
  <si>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</si>
  <si>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</si>
  <si>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</si>
  <si>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</si>
  <si>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</si>
  <si>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</si>
  <si>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</si>
  <si>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</si>
  <si>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</si>
  <si>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</si>
  <si>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</si>
  <si>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</si>
  <si>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</si>
  <si>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</si>
  <si>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</si>
  <si>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</si>
  <si>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</si>
  <si>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</si>
  <si>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</si>
  <si>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</si>
  <si>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</si>
  <si>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</si>
  <si>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</si>
  <si>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</si>
  <si>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</si>
  <si>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</si>
  <si>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</si>
  <si>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</si>
  <si>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</si>
  <si>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</si>
  <si>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</si>
  <si>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</si>
  <si>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</si>
  <si>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</si>
  <si>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</si>
  <si>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</si>
  <si>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</si>
  <si>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</si>
  <si>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</si>
  <si>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</si>
  <si>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</si>
  <si>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</si>
  <si>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</si>
  <si>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</si>
  <si>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</si>
  <si>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</si>
  <si>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</si>
  <si>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</si>
  <si>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</si>
  <si>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</si>
  <si>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</si>
  <si>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</si>
  <si>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</si>
  <si>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</si>
  <si>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</si>
  <si>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</si>
  <si>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</si>
  <si>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</si>
  <si>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</si>
  <si>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</si>
  <si>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</si>
  <si>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</si>
  <si>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</si>
  <si>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</si>
  <si>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</si>
  <si>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</si>
  <si>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</si>
  <si>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</si>
  <si>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</si>
  <si>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</si>
  <si>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</si>
  <si>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</si>
  <si>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</si>
  <si>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</si>
  <si>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</si>
  <si>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</si>
  <si>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</si>
  <si>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</si>
  <si>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</si>
  <si>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</si>
  <si>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</si>
  <si>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</si>
  <si>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</si>
  <si>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</si>
  <si>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</si>
  <si>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</si>
  <si>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</si>
  <si>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</si>
  <si>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</si>
  <si>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</si>
  <si>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</si>
  <si>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</si>
  <si>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</si>
  <si>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</si>
  <si>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</si>
  <si>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</si>
  <si>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</si>
  <si>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</si>
  <si>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</si>
  <si>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</si>
  <si>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</si>
  <si>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</si>
  <si>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</si>
  <si>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</si>
  <si>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</si>
  <si>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</si>
  <si>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</si>
  <si>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</si>
  <si>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</si>
  <si>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</si>
  <si>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</si>
  <si>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</si>
  <si>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</si>
  <si>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</si>
  <si>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</si>
  <si>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</si>
  <si>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</si>
  <si>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</si>
  <si>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</si>
  <si>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</si>
  <si>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</si>
  <si>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</si>
  <si>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</si>
  <si>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</si>
  <si>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</si>
  <si>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</si>
  <si>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</si>
  <si>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</si>
  <si>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</si>
  <si>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</si>
  <si>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</si>
  <si>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</si>
  <si>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</si>
  <si>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</si>
  <si>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</si>
  <si>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</si>
  <si>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</si>
  <si>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</si>
  <si>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</si>
  <si>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</si>
  <si>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</si>
  <si>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</si>
  <si>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</si>
  <si>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</si>
  <si>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</si>
  <si>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</si>
  <si>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</si>
  <si>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</si>
  <si>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</si>
  <si>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</si>
  <si>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</si>
  <si>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</si>
  <si>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</si>
  <si>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</si>
  <si>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</si>
  <si>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</si>
  <si>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</si>
  <si>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</si>
  <si>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</si>
  <si>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</si>
  <si>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</si>
  <si>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</si>
  <si>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</si>
  <si>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</si>
  <si>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</si>
  <si>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</si>
  <si>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</si>
  <si>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</si>
  <si>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</si>
  <si>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</si>
  <si>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</si>
  <si>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</si>
  <si>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</si>
  <si>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</si>
  <si>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</si>
  <si>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</si>
  <si>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</si>
  <si>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</si>
  <si>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</si>
  <si>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</si>
  <si>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</si>
  <si>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</si>
  <si>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</si>
  <si>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</si>
  <si>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</si>
  <si>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</si>
  <si>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</si>
  <si>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</si>
  <si>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</si>
  <si>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</si>
  <si>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</si>
  <si>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</si>
  <si>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</si>
  <si>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</si>
  <si>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</si>
  <si>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</si>
  <si>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</si>
  <si>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</si>
  <si>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</si>
  <si>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</si>
  <si>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</si>
  <si>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</si>
  <si>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</si>
  <si>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</si>
  <si>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</si>
  <si>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</si>
  <si>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</si>
  <si>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</si>
  <si>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</si>
  <si>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</si>
  <si>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</si>
  <si>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</si>
  <si>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</si>
  <si>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</si>
  <si>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</si>
  <si>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</si>
  <si>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</si>
  <si>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</si>
  <si>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</si>
  <si>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</si>
  <si>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</si>
  <si>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</si>
  <si>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</si>
  <si>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</si>
  <si>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</si>
  <si>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</si>
  <si>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</si>
  <si>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</si>
  <si>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</si>
  <si>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</si>
  <si>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</si>
  <si>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</si>
  <si>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</si>
  <si>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</si>
  <si>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</si>
  <si>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</si>
  <si>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</si>
  <si>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</si>
  <si>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</si>
  <si>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</si>
  <si>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</si>
  <si>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</si>
  <si>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</si>
  <si>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</si>
  <si>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</si>
  <si>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</si>
  <si>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</si>
  <si>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</si>
  <si>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</si>
  <si>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</si>
  <si>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</si>
  <si>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</si>
  <si>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</si>
  <si>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</si>
  <si>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</si>
  <si>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</si>
  <si>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</si>
  <si>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</si>
  <si>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</si>
  <si>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</si>
  <si>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</si>
  <si>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</si>
  <si>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</si>
  <si>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</si>
  <si>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</si>
  <si>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</si>
  <si>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</si>
  <si>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</si>
  <si>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</si>
  <si>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</si>
  <si>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</si>
  <si>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</si>
  <si>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</si>
  <si>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</si>
  <si>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</si>
  <si>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</si>
  <si>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</si>
  <si>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</si>
  <si>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</si>
  <si>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</si>
  <si>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</si>
  <si>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</si>
  <si>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</si>
  <si>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</si>
  <si>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</si>
  <si>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</si>
  <si>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</si>
  <si>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</si>
  <si>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</si>
  <si>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</si>
  <si>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</si>
  <si>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</si>
  <si>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</si>
  <si>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</si>
  <si>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</si>
  <si>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</si>
  <si>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</si>
  <si>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</si>
  <si>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</si>
  <si>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</si>
  <si>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</si>
  <si>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</si>
  <si>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</si>
  <si>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</si>
  <si>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</si>
  <si>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</si>
  <si>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</si>
  <si>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</si>
  <si>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</si>
  <si>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</si>
  <si>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</si>
  <si>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</si>
  <si>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</si>
  <si>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</si>
  <si>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</si>
  <si>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</si>
  <si>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</si>
  <si>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</si>
  <si>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</si>
  <si>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</si>
  <si>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</si>
  <si>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</si>
  <si>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</si>
  <si>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</si>
  <si>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</si>
  <si>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</si>
  <si>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</si>
  <si>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</si>
  <si>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</si>
  <si>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</si>
  <si>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</si>
  <si>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</si>
  <si>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</si>
  <si>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</si>
  <si>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</si>
  <si>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</si>
  <si>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</si>
  <si>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</si>
  <si>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</si>
  <si>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</si>
  <si>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</si>
  <si>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</si>
  <si>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</si>
  <si>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</si>
  <si>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</si>
  <si>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</si>
  <si>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</si>
  <si>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</si>
  <si>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</si>
  <si>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</si>
  <si>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</si>
  <si>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</si>
  <si>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</si>
  <si>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</si>
  <si>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</si>
  <si>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</si>
  <si>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</si>
  <si>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</si>
  <si>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</si>
  <si>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</si>
  <si>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</si>
  <si>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</si>
  <si>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</si>
  <si>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</si>
  <si>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</si>
  <si>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</si>
  <si>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</si>
  <si>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</si>
  <si>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</si>
  <si>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</si>
  <si>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</si>
  <si>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</si>
  <si>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</si>
  <si>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</si>
  <si>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</si>
  <si>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</si>
  <si>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</si>
  <si>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</si>
  <si>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</si>
  <si>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</si>
  <si>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</si>
  <si>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</si>
  <si>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</si>
  <si>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</si>
  <si>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</si>
  <si>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</si>
  <si>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</si>
  <si>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</si>
  <si>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</si>
  <si>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</si>
  <si>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</si>
  <si>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</si>
  <si>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</si>
  <si>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</si>
  <si>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</si>
  <si>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</si>
  <si>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</si>
  <si>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</si>
  <si>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</si>
  <si>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</si>
  <si>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</si>
  <si>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</si>
  <si>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</si>
  <si>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</si>
  <si>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</si>
  <si>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</si>
  <si>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</si>
  <si>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</si>
  <si>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</si>
  <si>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</si>
  <si>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</si>
  <si>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</si>
  <si>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</si>
  <si>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</si>
  <si>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</si>
  <si>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</si>
  <si>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</si>
  <si>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</si>
  <si>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</si>
  <si>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</si>
  <si>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</si>
  <si>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</si>
  <si>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</si>
  <si>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</si>
  <si>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</si>
  <si>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</si>
  <si>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</si>
  <si>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</si>
  <si>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</si>
  <si>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</si>
  <si>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</si>
  <si>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</si>
  <si>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</si>
  <si>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</si>
  <si>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</si>
  <si>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</si>
  <si>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</si>
  <si>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</si>
  <si>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</si>
  <si>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</si>
  <si>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</si>
  <si>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</si>
  <si>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</si>
  <si>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</si>
  <si>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</si>
  <si>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</si>
  <si>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</si>
  <si>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</si>
  <si>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</si>
  <si>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</si>
  <si>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</si>
  <si>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</si>
  <si>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</si>
  <si>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</si>
  <si>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</si>
  <si>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</si>
  <si>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</si>
  <si>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</si>
  <si>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</si>
  <si>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</si>
  <si>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</si>
  <si>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</si>
  <si>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</si>
  <si>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</si>
  <si>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</si>
  <si>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</si>
  <si>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</si>
  <si>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</si>
  <si>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</si>
  <si>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</si>
  <si>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</si>
  <si>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</si>
  <si>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</si>
  <si>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</si>
  <si>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</si>
  <si>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</si>
  <si>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</si>
  <si>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</si>
  <si>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</si>
  <si>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</si>
  <si>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</si>
  <si>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</si>
  <si>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</si>
  <si>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</si>
  <si>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</si>
  <si>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</si>
  <si>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</si>
  <si>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</si>
  <si>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</si>
  <si>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</si>
  <si>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</si>
  <si>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</si>
  <si>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</si>
  <si>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</si>
  <si>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</si>
  <si>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</si>
  <si>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</si>
  <si>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</si>
  <si>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</si>
  <si>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</si>
  <si>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</si>
  <si>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</si>
  <si>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</si>
  <si>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</si>
  <si>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</si>
  <si>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</si>
  <si>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</si>
  <si>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</si>
  <si>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</si>
  <si>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</si>
  <si>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</si>
  <si>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</si>
  <si>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</si>
  <si>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</si>
  <si>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</si>
  <si>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</si>
  <si>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</si>
  <si>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</si>
  <si>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</si>
  <si>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</si>
  <si>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</si>
  <si>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</si>
  <si>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</si>
  <si>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</si>
  <si>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</si>
  <si>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</si>
  <si>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</si>
  <si>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</si>
  <si>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</si>
  <si>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</si>
  <si>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</si>
  <si>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</si>
  <si>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</si>
  <si>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</si>
  <si>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</si>
  <si>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</si>
  <si>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</si>
  <si>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</si>
  <si>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</si>
  <si>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</si>
  <si>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</si>
  <si>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</si>
  <si>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</si>
  <si>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</si>
  <si>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</si>
  <si>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</si>
  <si>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</si>
  <si>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</si>
  <si>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</si>
  <si>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</si>
  <si>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</si>
  <si>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</si>
  <si>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</si>
  <si>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</si>
  <si>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</si>
  <si>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</si>
  <si>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</si>
  <si>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</si>
  <si>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</si>
  <si>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</si>
  <si>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</si>
  <si>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</si>
  <si>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</si>
  <si>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</si>
  <si>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</si>
  <si>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</si>
  <si>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</si>
  <si>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</si>
  <si>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</si>
  <si>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</si>
  <si>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</si>
  <si>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</si>
  <si>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</si>
  <si>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</si>
  <si>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</si>
  <si>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</si>
  <si>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</si>
  <si>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</si>
  <si>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</si>
  <si>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</si>
  <si>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</si>
  <si>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</si>
  <si>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</si>
  <si>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</si>
  <si>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</si>
  <si>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</si>
  <si>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</si>
  <si>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</si>
  <si>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</si>
  <si>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</si>
  <si>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</si>
  <si>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</si>
  <si>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</si>
  <si>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</si>
  <si>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</si>
  <si>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</si>
  <si>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</si>
  <si>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</si>
  <si>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</si>
  <si>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</si>
  <si>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</si>
  <si>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</si>
  <si>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</si>
  <si>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</si>
  <si>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</si>
  <si>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</si>
  <si>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</si>
  <si>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</si>
  <si>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</si>
  <si>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</si>
  <si>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</si>
  <si>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</si>
  <si>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</si>
  <si>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</si>
  <si>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</si>
  <si>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</si>
  <si>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</si>
  <si>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</si>
  <si>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</si>
  <si>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</si>
  <si>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</si>
  <si>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</si>
  <si>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</si>
  <si>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</si>
  <si>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</si>
  <si>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</si>
  <si>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</si>
  <si>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</si>
  <si>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</si>
  <si>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</si>
  <si>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</si>
  <si>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</si>
  <si>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</si>
  <si>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</si>
  <si>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</si>
  <si>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</si>
  <si>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</si>
  <si>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</si>
  <si>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</si>
  <si>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</si>
  <si>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</si>
  <si>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</si>
  <si>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</si>
  <si>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</si>
  <si>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</si>
  <si>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</si>
  <si>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</si>
  <si>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</si>
  <si>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</si>
  <si>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</si>
  <si>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</si>
  <si>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</si>
  <si>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</si>
  <si>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</si>
  <si>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</si>
  <si>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</si>
  <si>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</si>
  <si>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</si>
  <si>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</si>
  <si>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</si>
  <si>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</si>
  <si>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</si>
  <si>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</si>
  <si>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</si>
  <si>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</si>
  <si>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</si>
  <si>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</si>
  <si>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</si>
  <si>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</si>
  <si>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</si>
  <si>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</si>
  <si>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</si>
  <si>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</si>
  <si>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</si>
  <si>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</si>
  <si>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</si>
  <si>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</si>
  <si>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</si>
  <si>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</si>
  <si>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</si>
  <si>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</si>
  <si>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</si>
  <si>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</si>
  <si>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</si>
  <si>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</si>
  <si>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</si>
  <si>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</si>
  <si>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</si>
  <si>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</si>
  <si>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</si>
  <si>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</si>
  <si>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</si>
  <si>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</si>
  <si>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</si>
  <si>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</si>
  <si>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</si>
  <si>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</si>
  <si>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</si>
  <si>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</si>
  <si>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</si>
  <si>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</si>
  <si>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</si>
  <si>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</si>
  <si>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</si>
  <si>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</si>
  <si>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</si>
  <si>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</si>
  <si>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</si>
  <si>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</si>
  <si>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</si>
  <si>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</si>
  <si>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</si>
  <si>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</si>
  <si>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</si>
  <si>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</si>
  <si>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</si>
  <si>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</si>
  <si>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</si>
  <si>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</si>
  <si>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</si>
  <si>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</si>
  <si>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</si>
  <si>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</si>
  <si>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</si>
  <si>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</si>
  <si>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</si>
  <si>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</si>
  <si>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</si>
  <si>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</si>
  <si>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</si>
  <si>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</si>
  <si>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</si>
  <si>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</si>
  <si>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</si>
  <si>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</si>
  <si>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</si>
  <si>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</si>
  <si>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</si>
  <si>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</si>
  <si>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</si>
  <si>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</si>
  <si>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</si>
  <si>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</si>
  <si>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</si>
  <si>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</si>
  <si>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</si>
  <si>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</si>
  <si>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</si>
  <si>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</si>
  <si>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</si>
  <si>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</si>
  <si>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</si>
  <si>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</si>
  <si>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</si>
  <si>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</si>
  <si>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</si>
  <si>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</si>
  <si>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</si>
  <si>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</si>
  <si>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</si>
  <si>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</si>
  <si>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</si>
  <si>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</si>
  <si>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</si>
  <si>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</si>
  <si>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</si>
  <si>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</si>
  <si>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</si>
  <si>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</si>
  <si>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</si>
  <si>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</si>
  <si>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</si>
  <si>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</si>
  <si>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</si>
  <si>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</si>
  <si>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</si>
  <si>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</si>
  <si>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</si>
  <si>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</si>
  <si>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</si>
  <si>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</si>
  <si>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</si>
  <si>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</si>
  <si>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</si>
  <si>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</si>
  <si>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</si>
  <si>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</si>
  <si>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</si>
  <si>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</si>
  <si>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</si>
  <si>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</si>
  <si>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</si>
  <si>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</si>
  <si>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</si>
  <si>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</si>
  <si>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</si>
  <si>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</si>
  <si>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</si>
  <si>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</si>
  <si>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</si>
  <si>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</si>
  <si>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</si>
  <si>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</si>
  <si>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</si>
  <si>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</si>
  <si>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</si>
  <si>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</si>
  <si>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</si>
  <si>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</si>
  <si>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</si>
  <si>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</si>
  <si>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</si>
  <si>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</si>
  <si>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</si>
  <si>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</si>
  <si>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</si>
  <si>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</si>
  <si>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</si>
  <si>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</si>
  <si>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</si>
  <si>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</si>
  <si>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</si>
  <si>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</si>
  <si>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</si>
  <si>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</si>
  <si>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</si>
  <si>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</si>
  <si>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</si>
  <si>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</si>
  <si>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</si>
  <si>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</si>
  <si>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</si>
  <si>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</si>
  <si>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</si>
  <si>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</si>
  <si>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</si>
  <si>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</si>
  <si>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</si>
  <si>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</si>
  <si>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</si>
  <si>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</si>
  <si>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</si>
  <si>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</si>
  <si>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</si>
  <si>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</si>
  <si>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</si>
  <si>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</si>
  <si>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</si>
  <si>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</si>
  <si>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</si>
  <si>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</si>
  <si>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</si>
  <si>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</si>
  <si>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</si>
  <si>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</si>
  <si>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</si>
  <si>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</si>
  <si>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</si>
  <si>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</si>
  <si>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</si>
  <si>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</si>
  <si>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</si>
  <si>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</si>
  <si>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</si>
  <si>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</si>
  <si>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</si>
  <si>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</si>
  <si>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</si>
  <si>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</si>
  <si>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</si>
  <si>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</si>
  <si>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</si>
  <si>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</si>
  <si>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</si>
  <si>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</si>
  <si>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</si>
  <si>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</si>
  <si>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</si>
  <si>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</si>
  <si>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</si>
  <si>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</si>
  <si>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</si>
  <si>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</si>
  <si>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</si>
  <si>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</si>
  <si>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</si>
  <si>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</si>
  <si>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</si>
  <si>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</si>
  <si>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</si>
  <si>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</si>
  <si>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</si>
  <si>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</si>
  <si>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</si>
  <si>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</si>
  <si>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</si>
  <si>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</si>
  <si>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</si>
  <si>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</si>
  <si>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</si>
  <si>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</si>
  <si>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</si>
  <si>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</si>
  <si>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</si>
  <si>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</si>
  <si>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</si>
  <si>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</si>
  <si>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</si>
  <si>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</si>
  <si>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</si>
  <si>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</si>
  <si>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</si>
  <si>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</si>
  <si>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</si>
  <si>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</si>
  <si>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</si>
  <si>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</si>
  <si>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</si>
  <si>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</si>
  <si>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</si>
  <si>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</si>
  <si>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</si>
  <si>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</si>
  <si>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</si>
  <si>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</si>
  <si>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</si>
  <si>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</si>
  <si>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</si>
  <si>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</si>
  <si>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</si>
  <si>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</si>
  <si>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</si>
  <si>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</si>
  <si>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</si>
  <si>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</si>
  <si>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</si>
  <si>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</si>
  <si>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</si>
  <si>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</si>
  <si>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</si>
  <si>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</si>
  <si>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</si>
  <si>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</si>
  <si>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</si>
  <si>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</si>
  <si>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</si>
  <si>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</si>
  <si>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</si>
  <si>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</si>
  <si>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</si>
  <si>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</si>
  <si>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</si>
  <si>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</si>
  <si>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</si>
  <si>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</si>
  <si>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</si>
  <si>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</si>
  <si>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</si>
  <si>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</si>
  <si>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</si>
  <si>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</si>
  <si>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</si>
  <si>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</si>
  <si>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</si>
  <si>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</si>
  <si>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</si>
  <si>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</si>
  <si>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</si>
  <si>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</si>
  <si>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</si>
  <si>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</si>
  <si>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</si>
  <si>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</si>
  <si>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</si>
  <si>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</si>
  <si>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</si>
  <si>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</si>
  <si>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</si>
  <si>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</si>
  <si>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</si>
  <si>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</si>
  <si>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</si>
  <si>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</si>
  <si>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</si>
  <si>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</si>
  <si>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</si>
  <si>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</si>
  <si>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</si>
  <si>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</si>
  <si>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</si>
  <si>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</si>
  <si>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</si>
  <si>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</si>
  <si>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</si>
  <si>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</si>
  <si>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</si>
  <si>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</si>
  <si>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</si>
  <si>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</si>
  <si>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</si>
  <si>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</si>
  <si>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</si>
  <si>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</si>
  <si>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</si>
  <si>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</si>
  <si>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</si>
  <si>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</si>
  <si>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</si>
  <si>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</si>
  <si>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</si>
  <si>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</si>
  <si>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</si>
  <si>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</si>
  <si>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</si>
  <si>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</si>
  <si>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</si>
  <si>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</si>
  <si>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</si>
  <si>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</si>
  <si>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</si>
  <si>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</si>
  <si>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</si>
  <si>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</si>
  <si>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</si>
  <si>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</si>
  <si>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</si>
  <si>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</si>
  <si>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</si>
  <si>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</si>
  <si>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</si>
  <si>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</si>
  <si>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</si>
  <si>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</si>
  <si>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</si>
  <si>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</si>
  <si>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</si>
  <si>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</si>
  <si>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</si>
  <si>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</si>
  <si>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</si>
  <si>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</si>
  <si>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</si>
  <si>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</si>
  <si>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</si>
  <si>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</si>
  <si>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</si>
  <si>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</si>
  <si>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</si>
  <si>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</si>
  <si>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</si>
  <si>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</si>
  <si>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</si>
  <si>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</si>
  <si>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</si>
  <si>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</si>
  <si>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</si>
  <si>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</si>
  <si>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</si>
  <si>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</si>
  <si>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</si>
  <si>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</si>
  <si>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</si>
  <si>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</si>
  <si>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</si>
  <si>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</si>
  <si>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</si>
  <si>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</si>
  <si>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</si>
  <si>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</si>
  <si>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</si>
  <si>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</si>
  <si>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</si>
  <si>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</si>
  <si>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</si>
  <si>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</si>
  <si>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</si>
  <si>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</si>
  <si>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</si>
  <si>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</si>
  <si>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</si>
  <si>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</si>
  <si>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</si>
  <si>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</si>
  <si>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</si>
  <si>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</si>
  <si>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</si>
  <si>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</si>
  <si>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</si>
  <si>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</si>
  <si>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</si>
  <si>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</si>
  <si>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</si>
  <si>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</si>
  <si>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</si>
  <si>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</si>
  <si>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</si>
  <si>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</si>
  <si>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</si>
  <si>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</si>
  <si>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</si>
  <si>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</si>
  <si>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</si>
  <si>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</si>
  <si>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</si>
  <si>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</si>
  <si>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</si>
  <si>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</si>
  <si>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</si>
  <si>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</si>
  <si>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</si>
  <si>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</si>
  <si>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</si>
  <si>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</si>
  <si>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</si>
  <si>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</si>
  <si>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</si>
  <si>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</si>
  <si>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</si>
  <si>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</si>
  <si>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</si>
  <si>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</si>
  <si>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</si>
  <si>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</si>
  <si>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</si>
  <si>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</si>
  <si>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</si>
  <si>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</si>
  <si>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</si>
  <si>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</si>
  <si>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</si>
  <si>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</si>
  <si>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</si>
  <si>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</si>
  <si>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</si>
  <si>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</si>
  <si>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</si>
  <si>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</si>
  <si>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</si>
  <si>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</si>
  <si>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</si>
  <si>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</si>
  <si>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</si>
  <si>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</si>
  <si>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</si>
  <si>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</si>
  <si>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</si>
  <si>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</si>
  <si>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</si>
  <si>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</si>
  <si>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</si>
  <si>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</si>
  <si>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</si>
  <si>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</si>
  <si>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</si>
  <si>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</si>
  <si>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</si>
  <si>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</si>
  <si>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</si>
  <si>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</si>
  <si>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</si>
  <si>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</si>
  <si>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</si>
  <si>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</si>
  <si>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</si>
  <si>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</si>
  <si>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</si>
  <si>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</si>
  <si>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</si>
  <si>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</si>
  <si>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</si>
  <si>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</si>
  <si>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</si>
  <si>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</si>
  <si>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</si>
  <si>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</si>
  <si>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</si>
  <si>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</si>
  <si>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</si>
  <si>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</si>
  <si>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</si>
  <si>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</si>
  <si>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</si>
  <si>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</si>
  <si>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</si>
  <si>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</si>
  <si>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</si>
  <si>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</si>
  <si>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</si>
  <si>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</si>
  <si>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</si>
  <si>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</si>
  <si>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</si>
  <si>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</si>
  <si>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</si>
  <si>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</si>
  <si>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</si>
  <si>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</si>
  <si>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</si>
  <si>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</si>
  <si>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</si>
  <si>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</si>
  <si>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</si>
  <si>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</si>
  <si>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</si>
  <si>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</si>
  <si>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</si>
  <si>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</si>
  <si>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</si>
  <si>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</si>
  <si>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</si>
  <si>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</si>
  <si>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</si>
  <si>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</si>
  <si>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</si>
  <si>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</si>
  <si>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</si>
  <si>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</si>
  <si>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</si>
  <si>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</si>
  <si>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</si>
  <si>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</si>
  <si>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</si>
  <si>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</si>
  <si>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</si>
  <si>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</si>
  <si>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</si>
  <si>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</si>
  <si>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</si>
  <si>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</si>
  <si>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</si>
  <si>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</si>
  <si>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</si>
  <si>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</si>
  <si>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</si>
  <si>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</si>
  <si>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</si>
  <si>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</si>
  <si>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</si>
  <si>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</si>
  <si>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</si>
  <si>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</si>
  <si>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</si>
  <si>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</si>
  <si>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</si>
  <si>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</si>
  <si>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</si>
  <si>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</si>
  <si>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</si>
  <si>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</si>
  <si>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</si>
  <si>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</si>
  <si>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</si>
  <si>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</si>
  <si>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</si>
  <si>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</si>
  <si>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</si>
  <si>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</si>
  <si>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</si>
  <si>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</si>
  <si>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</si>
  <si>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</si>
  <si>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</si>
  <si>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</si>
  <si>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</si>
  <si>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</si>
  <si>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</si>
  <si>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</si>
  <si>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</si>
  <si>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</si>
  <si>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</si>
  <si>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</si>
  <si>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</si>
  <si>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</si>
  <si>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</si>
  <si>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</si>
  <si>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</si>
  <si>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</si>
  <si>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</si>
  <si>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</si>
  <si>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</si>
  <si>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</si>
  <si>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</si>
  <si>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</si>
  <si>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</si>
  <si>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</si>
  <si>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</si>
  <si>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</si>
  <si>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</si>
  <si>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</si>
  <si>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</si>
  <si>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</si>
  <si>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</si>
  <si>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</si>
  <si>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</si>
  <si>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</si>
  <si>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</si>
  <si>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</si>
  <si>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</si>
  <si>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</si>
  <si>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</si>
  <si>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</si>
  <si>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</si>
  <si>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</si>
  <si>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</si>
  <si>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</si>
  <si>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</si>
  <si>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</si>
  <si>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</si>
  <si>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</si>
  <si>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</si>
  <si>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</si>
  <si>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</si>
  <si>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</si>
  <si>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</si>
  <si>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</si>
  <si>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</si>
  <si>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</si>
  <si>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</si>
  <si>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</si>
  <si>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</si>
  <si>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</si>
  <si>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</si>
  <si>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</si>
  <si>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</si>
  <si>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</si>
  <si>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</si>
  <si>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</si>
  <si>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</si>
  <si>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</si>
  <si>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</si>
  <si>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</si>
  <si>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</si>
  <si>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</si>
  <si>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</si>
  <si>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</si>
  <si>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</si>
  <si>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</si>
  <si>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</si>
  <si>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</si>
  <si>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</si>
  <si>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</si>
  <si>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</si>
  <si>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</si>
  <si>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</si>
  <si>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</si>
  <si>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</si>
  <si>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</si>
  <si>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</si>
  <si>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</si>
  <si>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</si>
  <si>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</si>
  <si>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</si>
  <si>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</si>
  <si>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</si>
  <si>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</si>
  <si>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</si>
  <si>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</si>
  <si>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</si>
  <si>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</si>
  <si>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</si>
  <si>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</si>
  <si>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</si>
  <si>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</si>
  <si>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</si>
  <si>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</si>
  <si>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</si>
  <si>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</si>
  <si>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</si>
  <si>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</si>
  <si>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</si>
  <si>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</si>
  <si>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</si>
  <si>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</si>
  <si>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</si>
  <si>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</si>
  <si>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</si>
  <si>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</si>
  <si>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</si>
  <si>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</si>
  <si>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</si>
  <si>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</si>
  <si>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</si>
  <si>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</si>
  <si>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</si>
  <si>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</si>
  <si>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</si>
  <si>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</si>
  <si>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</si>
  <si>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</si>
  <si>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</si>
  <si>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</si>
  <si>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</si>
  <si>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</si>
  <si>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</si>
  <si>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</si>
  <si>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</si>
  <si>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</si>
  <si>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</si>
  <si>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</si>
  <si>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</si>
  <si>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</si>
  <si>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</si>
  <si>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</si>
  <si>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</si>
  <si>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</si>
  <si>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</si>
  <si>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</si>
  <si>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</si>
  <si>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</si>
  <si>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</si>
  <si>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</si>
  <si>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</si>
  <si>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</si>
  <si>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</si>
  <si>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</si>
  <si>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</si>
  <si>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</si>
  <si>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</si>
  <si>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</si>
  <si>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</si>
  <si>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</si>
  <si>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</si>
  <si>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</si>
  <si>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</si>
  <si>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</si>
  <si>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</si>
  <si>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</si>
  <si>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</si>
  <si>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</si>
  <si>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</si>
  <si>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</si>
  <si>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</si>
  <si>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</si>
  <si>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</si>
  <si>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</si>
  <si>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</si>
  <si>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</si>
  <si>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</si>
  <si>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</si>
  <si>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</si>
  <si>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</si>
  <si>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</si>
  <si>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</si>
  <si>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</si>
  <si>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</si>
  <si>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</si>
  <si>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</si>
  <si>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</si>
  <si>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</si>
  <si>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</si>
  <si>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</si>
  <si>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</si>
  <si>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</si>
  <si>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</si>
  <si>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</si>
  <si>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</si>
  <si>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</si>
  <si>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</si>
  <si>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</si>
  <si>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</si>
  <si>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</si>
  <si>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</si>
  <si>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</si>
  <si>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</si>
  <si>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</si>
  <si>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</si>
  <si>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</si>
  <si>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</si>
  <si>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</si>
  <si>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</si>
  <si>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</si>
  <si>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</si>
  <si>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</si>
  <si>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</si>
  <si>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</si>
  <si>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</si>
  <si>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</si>
  <si>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</si>
  <si>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</si>
  <si>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</si>
  <si>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</si>
  <si>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</si>
  <si>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</si>
  <si>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</si>
  <si>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</si>
  <si>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</si>
  <si>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</si>
  <si>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</si>
  <si>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</si>
  <si>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</si>
  <si>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</si>
  <si>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</si>
  <si>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</si>
  <si>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</si>
  <si>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</si>
  <si>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</si>
  <si>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</si>
  <si>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</si>
  <si>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</si>
  <si>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</si>
  <si>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</si>
  <si>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</si>
  <si>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</si>
  <si>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</si>
  <si>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</si>
  <si>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</si>
  <si>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</si>
  <si>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</si>
  <si>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</si>
  <si>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</si>
  <si>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</si>
  <si>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</si>
  <si>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</si>
  <si>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</si>
  <si>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</si>
  <si>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</si>
  <si>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</si>
  <si>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</si>
  <si>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</si>
  <si>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</si>
  <si>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</si>
  <si>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</si>
  <si>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</si>
  <si>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</si>
  <si>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</si>
  <si>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</si>
  <si>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</si>
  <si>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</si>
  <si>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</si>
  <si>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</si>
  <si>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</si>
  <si>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</si>
  <si>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</si>
  <si>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</si>
  <si>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</si>
  <si>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</si>
  <si>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</si>
  <si>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</si>
  <si>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</si>
  <si>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</si>
  <si>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</si>
  <si>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</si>
  <si>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</si>
  <si>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</si>
  <si>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</si>
  <si>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</si>
  <si>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</si>
  <si>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</si>
  <si>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</si>
  <si>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</si>
  <si>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</si>
  <si>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</si>
  <si>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</si>
  <si>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</si>
  <si>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</si>
  <si>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</si>
  <si>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</si>
  <si>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</si>
  <si>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</si>
  <si>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</si>
  <si>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</si>
  <si>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</si>
  <si>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</si>
  <si>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</si>
  <si>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</si>
  <si>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</si>
  <si>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</si>
  <si>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</si>
  <si>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</si>
  <si>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</si>
  <si>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</si>
  <si>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</si>
  <si>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</si>
  <si>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</si>
  <si>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</si>
  <si>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</si>
  <si>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</si>
  <si>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</si>
  <si>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</si>
  <si>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</si>
  <si>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</si>
  <si>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</si>
  <si>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</si>
  <si>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</si>
  <si>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</si>
  <si>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</si>
  <si>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</si>
  <si>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</si>
  <si>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</si>
  <si>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</si>
  <si>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</si>
  <si>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</si>
  <si>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</si>
  <si>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</si>
  <si>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</si>
  <si>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</si>
  <si>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</si>
  <si>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</si>
  <si>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</si>
  <si>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</si>
  <si>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</si>
  <si>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</si>
  <si>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</si>
  <si>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</si>
  <si>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</si>
  <si>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</si>
  <si>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</si>
  <si>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</si>
  <si>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</si>
  <si>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</si>
  <si>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</si>
  <si>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</si>
  <si>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</si>
  <si>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</si>
  <si>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</si>
  <si>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</si>
  <si>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</si>
  <si>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</si>
  <si>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</si>
  <si>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</si>
  <si>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</si>
  <si>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</si>
  <si>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</si>
  <si>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</si>
  <si>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</si>
  <si>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</si>
  <si>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</si>
  <si>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</si>
  <si>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</si>
  <si>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</si>
  <si>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</si>
  <si>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</si>
  <si>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</si>
  <si>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</si>
  <si>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</si>
  <si>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</si>
  <si>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</si>
  <si>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</si>
  <si>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</si>
  <si>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</si>
  <si>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</si>
  <si>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</si>
  <si>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</si>
  <si>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</si>
  <si>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</si>
  <si>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</si>
  <si>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</si>
  <si>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</si>
  <si>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</si>
  <si>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</si>
  <si>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</si>
  <si>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</si>
  <si>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</si>
  <si>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</si>
  <si>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</si>
  <si>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</si>
  <si>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</si>
  <si>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</si>
  <si>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</si>
  <si>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</si>
  <si>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</si>
  <si>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</si>
  <si>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</si>
  <si>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</si>
  <si>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</si>
  <si>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</si>
  <si>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</si>
  <si>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</si>
  <si>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</si>
  <si>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</si>
  <si>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</si>
  <si>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</si>
  <si>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</si>
  <si>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</si>
  <si>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</si>
  <si>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</si>
  <si>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</si>
  <si>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</si>
  <si>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</si>
  <si>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</si>
  <si>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</si>
  <si>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</si>
  <si>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</si>
  <si>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</si>
  <si>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</si>
  <si>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</si>
  <si>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</si>
  <si>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</si>
  <si>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</si>
  <si>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</si>
  <si>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</si>
  <si>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</si>
  <si>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</si>
  <si>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</si>
  <si>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</si>
  <si>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</si>
  <si>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</si>
  <si>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</si>
  <si>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</si>
  <si>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</si>
  <si>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</si>
  <si>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</si>
  <si>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</si>
  <si>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</si>
  <si>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</si>
  <si>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</si>
  <si>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</si>
  <si>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</si>
  <si>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</si>
  <si>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</si>
  <si>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</si>
  <si>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</si>
  <si>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</si>
  <si>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</si>
  <si>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</si>
  <si>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</si>
  <si>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</si>
  <si>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</si>
  <si>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</si>
  <si>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</si>
  <si>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</si>
  <si>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</si>
  <si>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</si>
  <si>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</si>
  <si>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</si>
  <si>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</si>
  <si>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</si>
  <si>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</si>
  <si>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</si>
  <si>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</si>
  <si>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</si>
  <si>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</si>
  <si>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</si>
  <si>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</si>
  <si>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</si>
  <si>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</si>
  <si>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</si>
  <si>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</si>
  <si>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</si>
  <si>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</si>
  <si>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</si>
  <si>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</si>
  <si>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</si>
  <si>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</si>
  <si>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</si>
  <si>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</si>
  <si>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</si>
  <si>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</si>
  <si>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</si>
  <si>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</si>
  <si>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</si>
  <si>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</si>
  <si>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</si>
  <si>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</si>
  <si>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</si>
  <si>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</si>
  <si>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</si>
  <si>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</si>
  <si>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</si>
  <si>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</si>
  <si>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</si>
  <si>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</si>
  <si>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</si>
  <si>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</si>
  <si>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</si>
  <si>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</si>
  <si>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</si>
  <si>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</si>
  <si>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</si>
  <si>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</si>
  <si>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</si>
  <si>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</si>
  <si>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</si>
  <si>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</si>
  <si>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</si>
  <si>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</si>
  <si>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</si>
  <si>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</si>
  <si>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</si>
  <si>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</si>
  <si>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</si>
  <si>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</si>
  <si>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</si>
  <si>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</si>
  <si>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</si>
  <si>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</si>
  <si>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</si>
  <si>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</si>
  <si>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</si>
  <si>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</si>
  <si>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</si>
  <si>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</si>
  <si>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</si>
  <si>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</si>
  <si>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</si>
  <si>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</si>
  <si>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</si>
  <si>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</si>
  <si>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</si>
  <si>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</si>
  <si>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</si>
  <si>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</si>
  <si>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</si>
  <si>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</si>
  <si>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</si>
  <si>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</si>
  <si>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</si>
  <si>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</si>
  <si>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</si>
  <si>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</si>
  <si>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</si>
  <si>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</si>
  <si>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</si>
  <si>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</si>
  <si>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</si>
  <si>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</si>
  <si>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</si>
  <si>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</si>
  <si>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</si>
  <si>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</si>
  <si>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</si>
  <si>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</si>
  <si>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</si>
  <si>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</si>
  <si>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</si>
  <si>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</si>
  <si>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</si>
  <si>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</si>
  <si>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</si>
  <si>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</si>
  <si>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</si>
  <si>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</si>
  <si>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</si>
  <si>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</si>
  <si>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</si>
  <si>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</si>
  <si>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</si>
  <si>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</si>
  <si>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</si>
  <si>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</si>
  <si>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</si>
  <si>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</si>
  <si>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</si>
  <si>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</si>
  <si>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</si>
  <si>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</si>
  <si>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</si>
  <si>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</si>
  <si>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</si>
  <si>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</si>
  <si>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</si>
  <si>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</si>
  <si>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</si>
  <si>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</si>
  <si>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</si>
  <si>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</si>
  <si>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</si>
  <si>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</si>
  <si>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</si>
  <si>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</si>
  <si>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</si>
  <si>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</si>
  <si>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</si>
  <si>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</si>
  <si>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</si>
  <si>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</si>
  <si>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</si>
  <si>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</si>
  <si>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</si>
  <si>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</si>
  <si>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</si>
  <si>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</si>
  <si>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</si>
  <si>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</si>
  <si>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</si>
  <si>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</si>
  <si>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</si>
  <si>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</si>
  <si>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</si>
  <si>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</si>
  <si>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</si>
  <si>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</si>
  <si>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</si>
  <si>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</si>
  <si>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</si>
  <si>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</si>
  <si>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</si>
  <si>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</si>
  <si>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</si>
  <si>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</si>
  <si>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</si>
  <si>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</si>
  <si>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</si>
  <si>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</si>
  <si>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</si>
  <si>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</si>
  <si>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</si>
  <si>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</si>
  <si>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</si>
  <si>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</si>
  <si>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</si>
  <si>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</si>
  <si>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</si>
  <si>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</si>
  <si>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</si>
  <si>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</si>
  <si>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</si>
  <si>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</si>
  <si>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</si>
  <si>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</si>
  <si>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</si>
  <si>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</si>
  <si>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</si>
  <si>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</si>
  <si>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</si>
  <si>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</si>
  <si>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</si>
  <si>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</si>
  <si>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</si>
  <si>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</si>
  <si>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</si>
  <si>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</si>
  <si>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</si>
  <si>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</si>
  <si>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</si>
  <si>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</si>
  <si>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</si>
  <si>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</si>
  <si>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</si>
  <si>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</si>
  <si>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</si>
  <si>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</si>
  <si>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</si>
  <si>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</si>
  <si>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</si>
  <si>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</si>
  <si>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</si>
  <si>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</si>
  <si>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</si>
  <si>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</si>
  <si>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</si>
  <si>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</si>
  <si>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</si>
  <si>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</si>
  <si>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</si>
  <si>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</si>
  <si>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</si>
  <si>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</si>
  <si>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</si>
  <si>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</si>
  <si>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</si>
  <si>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</si>
  <si>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</si>
  <si>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</si>
  <si>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</si>
  <si>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</si>
  <si>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</si>
  <si>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</si>
  <si>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</si>
  <si>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</si>
  <si>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</si>
  <si>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</si>
  <si>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</si>
  <si>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</si>
  <si>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</si>
  <si>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</si>
  <si>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</si>
  <si>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</si>
  <si>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</si>
  <si>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</si>
  <si>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</si>
  <si>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</si>
  <si>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</si>
  <si>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</si>
  <si>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</si>
  <si>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</si>
  <si>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</si>
  <si>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</si>
  <si>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</si>
  <si>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</si>
  <si>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</si>
  <si>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</si>
  <si>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</si>
  <si>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</si>
  <si>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</si>
  <si>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</si>
  <si>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</si>
  <si>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</si>
  <si>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</si>
  <si>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</si>
  <si>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</si>
  <si>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</si>
  <si>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</si>
  <si>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</si>
  <si>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</si>
  <si>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</si>
  <si>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</si>
  <si>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</si>
  <si>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</si>
  <si>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</si>
  <si>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</si>
  <si>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</si>
  <si>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</si>
  <si>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</si>
  <si>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</si>
  <si>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</si>
  <si>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</si>
  <si>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</si>
  <si>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</si>
  <si>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</si>
  <si>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</si>
  <si>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</si>
  <si>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</si>
  <si>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</si>
  <si>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</si>
  <si>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</si>
  <si>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</si>
  <si>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</si>
  <si>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</si>
  <si>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</si>
  <si>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</si>
  <si>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</si>
  <si>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</si>
  <si>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</si>
  <si>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</si>
  <si>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</si>
  <si>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</si>
  <si>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</si>
  <si>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</si>
  <si>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</si>
  <si>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</si>
  <si>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</si>
  <si>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</si>
  <si>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</si>
  <si>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</si>
  <si>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</si>
  <si>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</si>
  <si>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</si>
  <si>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</si>
  <si>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</si>
  <si>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</si>
  <si>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</si>
  <si>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</si>
  <si>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</si>
  <si>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</si>
  <si>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</si>
  <si>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</si>
  <si>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</si>
  <si>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</si>
  <si>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</si>
  <si>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</si>
  <si>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</si>
  <si>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</si>
  <si>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</si>
  <si>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</si>
  <si>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</si>
  <si>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</si>
  <si>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</si>
  <si>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</si>
  <si>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</si>
  <si>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</si>
  <si>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</si>
  <si>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</si>
  <si>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</si>
  <si>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</si>
  <si>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</si>
  <si>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</si>
  <si>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</si>
  <si>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</si>
  <si>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</si>
  <si>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</si>
  <si>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</si>
  <si>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</si>
  <si>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</si>
  <si>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</si>
  <si>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</si>
  <si>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</si>
  <si>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</si>
  <si>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</si>
  <si>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</si>
  <si>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</si>
  <si>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</si>
  <si>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</si>
  <si>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</si>
  <si>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</si>
  <si>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</si>
  <si>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</si>
  <si>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</si>
  <si>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</si>
  <si>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</si>
  <si>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</si>
  <si>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</si>
  <si>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</si>
  <si>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</si>
  <si>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</si>
  <si>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</si>
  <si>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</si>
  <si>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</si>
  <si>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</si>
  <si>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</si>
  <si>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</si>
  <si>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</si>
  <si>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</si>
  <si>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</si>
  <si>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</si>
  <si>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</si>
  <si>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</si>
  <si>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</si>
  <si>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</si>
  <si>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</si>
  <si>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</si>
  <si>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</si>
  <si>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</si>
  <si>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</si>
  <si>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</si>
  <si>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</si>
  <si>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</si>
  <si>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</si>
  <si>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</si>
  <si>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</si>
  <si>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</si>
  <si>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</si>
  <si>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</si>
  <si>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</si>
  <si>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</si>
  <si>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</si>
  <si>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</si>
  <si>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</si>
  <si>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</si>
  <si>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</si>
  <si>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</si>
  <si>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</si>
  <si>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</si>
  <si>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</si>
  <si>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</si>
  <si>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</si>
  <si>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</si>
  <si>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</si>
  <si>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</si>
  <si>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</si>
  <si>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</si>
  <si>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</si>
  <si>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</si>
  <si>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</si>
  <si>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</si>
  <si>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</si>
  <si>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</si>
  <si>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</si>
  <si>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</si>
  <si>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</si>
  <si>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</si>
  <si>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</si>
  <si>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</si>
  <si>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</si>
  <si>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</si>
  <si>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</si>
  <si>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</si>
  <si>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</si>
  <si>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</si>
  <si>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</si>
  <si>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</si>
  <si>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</si>
  <si>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</si>
  <si>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</si>
  <si>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</si>
  <si>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</si>
  <si>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</si>
  <si>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</si>
  <si>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</si>
  <si>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</si>
  <si>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</si>
  <si>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</si>
  <si>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</si>
  <si>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</si>
  <si>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</si>
  <si>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</si>
  <si>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</si>
  <si>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</si>
  <si>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</si>
  <si>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</si>
  <si>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</si>
  <si>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</si>
  <si>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</si>
  <si>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</si>
  <si>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</si>
  <si>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</si>
  <si>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</si>
  <si>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</si>
  <si>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</si>
  <si>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</si>
  <si>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</si>
  <si>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</si>
  <si>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</si>
  <si>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</si>
  <si>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</si>
  <si>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</si>
  <si>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</si>
  <si>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</si>
  <si>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</si>
  <si>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</si>
  <si>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</si>
  <si>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</si>
  <si>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</si>
  <si>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</si>
  <si>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</si>
  <si>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</si>
  <si>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</si>
  <si>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</si>
  <si>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</si>
  <si>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</si>
  <si>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</si>
  <si>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</si>
  <si>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</si>
  <si>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</si>
  <si>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</si>
  <si>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</si>
  <si>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</si>
  <si>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</si>
  <si>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</si>
  <si>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</si>
  <si>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</si>
  <si>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</si>
  <si>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</si>
  <si>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</si>
  <si>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</si>
  <si>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</si>
  <si>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</si>
  <si>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</si>
  <si>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</si>
  <si>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</si>
  <si>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</si>
  <si>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</si>
  <si>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</si>
  <si>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</si>
  <si>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</si>
  <si>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</si>
  <si>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</si>
  <si>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</si>
  <si>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</si>
  <si>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</si>
  <si>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</si>
  <si>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</si>
  <si>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</si>
  <si>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</si>
  <si>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</si>
  <si>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</si>
  <si>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</si>
  <si>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</si>
  <si>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</si>
  <si>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</si>
  <si>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</si>
  <si>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</si>
  <si>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</si>
  <si>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</si>
  <si>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</si>
  <si>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</si>
  <si>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</si>
  <si>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</si>
  <si>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</si>
  <si>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</si>
  <si>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</si>
  <si>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</si>
  <si>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</si>
  <si>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</si>
  <si>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</si>
  <si>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</si>
  <si>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</si>
  <si>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</si>
  <si>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</si>
  <si>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</si>
  <si>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</si>
  <si>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</si>
  <si>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</si>
  <si>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</si>
  <si>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</si>
  <si>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</si>
  <si>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</si>
  <si>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</si>
  <si>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</si>
  <si>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</si>
  <si>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</si>
  <si>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</si>
  <si>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</si>
  <si>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</si>
  <si>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</si>
  <si>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</si>
  <si>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</si>
  <si>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</si>
  <si>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</si>
  <si>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</si>
  <si>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</si>
  <si>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</si>
  <si>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</si>
  <si>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</si>
  <si>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</si>
  <si>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</si>
  <si>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</si>
  <si>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</si>
  <si>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</si>
  <si>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</si>
  <si>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</si>
  <si>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</si>
  <si>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</si>
  <si>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</si>
  <si>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</si>
  <si>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</si>
  <si>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</si>
  <si>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</si>
  <si>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</si>
  <si>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</si>
  <si>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</si>
  <si>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</si>
  <si>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</si>
  <si>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</si>
  <si>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</si>
  <si>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</si>
  <si>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</si>
  <si>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</si>
  <si>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</si>
  <si>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</si>
  <si>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</si>
  <si>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</si>
  <si>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</si>
  <si>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</si>
  <si>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</si>
  <si>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</si>
  <si>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</si>
  <si>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</si>
  <si>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</si>
  <si>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</si>
  <si>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</si>
  <si>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</si>
  <si>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</si>
  <si>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</si>
  <si>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</si>
  <si>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</si>
  <si>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</si>
  <si>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</si>
  <si>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</si>
  <si>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</si>
  <si>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</si>
  <si>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</si>
  <si>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</si>
  <si>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</si>
  <si>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</si>
  <si>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</si>
  <si>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</si>
  <si>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</si>
  <si>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</si>
  <si>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</si>
  <si>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</si>
  <si>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</si>
  <si>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</si>
  <si>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</si>
  <si>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</si>
  <si>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</si>
  <si>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</si>
  <si>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</si>
  <si>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</si>
  <si>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</si>
  <si>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</si>
  <si>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</si>
  <si>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</si>
  <si>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</si>
  <si>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</si>
  <si>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</si>
  <si>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</si>
  <si>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</si>
  <si>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</si>
  <si>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</si>
  <si>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</si>
  <si>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</si>
  <si>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</si>
  <si>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</si>
  <si>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</si>
  <si>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</si>
  <si>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</si>
  <si>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</si>
  <si>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</si>
  <si>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</si>
  <si>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</si>
  <si>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</si>
  <si>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</si>
  <si>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</si>
  <si>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</si>
  <si>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</si>
  <si>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</si>
  <si>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</si>
  <si>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</si>
  <si>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</si>
  <si>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</si>
  <si>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</si>
  <si>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</si>
  <si>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</si>
  <si>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</si>
  <si>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</si>
  <si>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</si>
  <si>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</si>
  <si>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</si>
  <si>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</si>
  <si>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</si>
  <si>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</si>
  <si>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</si>
  <si>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</si>
  <si>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</si>
  <si>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</si>
  <si>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</si>
  <si>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</si>
  <si>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</si>
  <si>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</si>
  <si>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</si>
  <si>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</si>
  <si>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</si>
  <si>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</si>
  <si>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</si>
  <si>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</si>
  <si>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</si>
  <si>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</si>
  <si>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</si>
  <si>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</si>
  <si>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</si>
  <si>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</si>
  <si>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</si>
  <si>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</si>
  <si>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</si>
  <si>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</si>
  <si>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</si>
  <si>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</si>
  <si>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</si>
  <si>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</si>
  <si>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</si>
  <si>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</si>
  <si>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</si>
  <si>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</si>
  <si>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</si>
  <si>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</si>
  <si>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</si>
  <si>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</si>
  <si>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</si>
  <si>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</si>
  <si>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</si>
  <si>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</si>
  <si>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</si>
  <si>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</si>
  <si>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</si>
  <si>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</si>
  <si>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</si>
  <si>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</si>
  <si>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</si>
  <si>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</si>
  <si>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</si>
  <si>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</si>
  <si>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</si>
  <si>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</si>
  <si>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</si>
  <si>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</si>
  <si>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</si>
  <si>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</si>
  <si>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</si>
  <si>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</si>
  <si>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</si>
  <si>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</si>
  <si>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</si>
  <si>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</si>
  <si>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</si>
  <si>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</si>
  <si>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</si>
  <si>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</si>
  <si>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</si>
  <si>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</si>
  <si>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</si>
  <si>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</si>
  <si>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</si>
  <si>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</si>
  <si>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</si>
  <si>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</si>
  <si>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</si>
  <si>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</si>
  <si>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</si>
  <si>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</si>
  <si>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</si>
  <si>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</si>
  <si>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</si>
  <si>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</si>
  <si>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</si>
  <si>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</si>
  <si>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</si>
  <si>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</si>
  <si>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</si>
  <si>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</si>
  <si>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</si>
  <si>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</si>
  <si>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</si>
  <si>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</si>
  <si>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</si>
  <si>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</si>
  <si>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</si>
  <si>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</si>
  <si>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</si>
  <si>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</si>
  <si>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</si>
  <si>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</si>
  <si>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</si>
  <si>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</si>
  <si>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</si>
  <si>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</si>
  <si>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</si>
  <si>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</si>
  <si>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</si>
  <si>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</si>
  <si>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</si>
  <si>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</si>
  <si>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</si>
  <si>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</si>
  <si>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</si>
  <si>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</si>
  <si>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</si>
  <si>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</si>
  <si>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</si>
  <si>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</si>
  <si>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</si>
  <si>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</si>
  <si>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</si>
  <si>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</si>
  <si>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</si>
  <si>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</si>
  <si>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</si>
  <si>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</si>
  <si>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</si>
  <si>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</si>
  <si>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</si>
  <si>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</si>
  <si>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</si>
  <si>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</si>
  <si>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</si>
  <si>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</si>
  <si>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</si>
  <si>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</si>
  <si>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</si>
  <si>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</si>
  <si>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</si>
  <si>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</si>
  <si>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</si>
  <si>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</si>
  <si>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</si>
  <si>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</si>
  <si>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</si>
  <si>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</si>
  <si>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</si>
  <si>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</si>
  <si>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</si>
  <si>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</si>
  <si>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</si>
  <si>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</si>
  <si>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</si>
  <si>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</si>
  <si>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</si>
  <si>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</si>
  <si>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</si>
  <si>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</si>
  <si>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</si>
  <si>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</si>
  <si>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</si>
  <si>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</si>
  <si>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</si>
  <si>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</si>
  <si>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</si>
  <si>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</si>
  <si>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</si>
  <si>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</si>
  <si>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</si>
  <si>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</si>
  <si>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</si>
  <si>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</si>
  <si>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</si>
  <si>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</si>
  <si>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</si>
  <si>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</si>
  <si>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</si>
  <si>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</si>
  <si>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</si>
  <si>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</si>
  <si>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</si>
  <si>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</si>
  <si>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</si>
  <si>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</si>
  <si>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</si>
  <si>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</si>
  <si>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</si>
  <si>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</si>
  <si>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</si>
  <si>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</si>
  <si>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</si>
  <si>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</si>
  <si>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</si>
  <si>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</si>
  <si>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</si>
  <si>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</si>
  <si>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</si>
  <si>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</si>
  <si>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</si>
  <si>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</si>
  <si>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</si>
  <si>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</si>
  <si>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</si>
  <si>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</si>
  <si>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</si>
  <si>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</si>
  <si>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</si>
  <si>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</si>
  <si>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</si>
  <si>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</si>
  <si>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</si>
  <si>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</si>
  <si>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</si>
  <si>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</si>
  <si>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</si>
  <si>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</si>
  <si>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</si>
  <si>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</si>
  <si>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</si>
  <si>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</si>
  <si>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</si>
  <si>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</si>
  <si>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</si>
  <si>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</si>
  <si>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</si>
  <si>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</si>
  <si>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</si>
  <si>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</si>
  <si>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</si>
  <si>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</si>
  <si>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</si>
  <si>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</si>
  <si>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</si>
  <si>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</si>
  <si>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</si>
  <si>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</si>
  <si>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</si>
  <si>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</si>
  <si>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</si>
  <si>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</si>
  <si>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</si>
  <si>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</si>
  <si>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</si>
  <si>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</si>
  <si>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</si>
  <si>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</si>
  <si>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</si>
  <si>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</si>
  <si>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</si>
  <si>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</si>
  <si>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</si>
  <si>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</si>
  <si>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</si>
  <si>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</si>
  <si>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</si>
  <si>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</si>
  <si>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</si>
  <si>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</si>
  <si>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</si>
  <si>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</si>
  <si>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</si>
  <si>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</si>
  <si>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</si>
  <si>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</si>
  <si>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</si>
  <si>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</si>
  <si>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</si>
  <si>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</si>
  <si>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</si>
  <si>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</si>
  <si>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</si>
  <si>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</si>
  <si>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</si>
  <si>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</si>
  <si>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</si>
  <si>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</si>
  <si>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</si>
  <si>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</si>
  <si>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</si>
  <si>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</si>
  <si>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</si>
  <si>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</si>
  <si>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</si>
  <si>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</si>
  <si>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</si>
  <si>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</si>
  <si>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</si>
  <si>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</si>
  <si>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</si>
  <si>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</si>
  <si>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</si>
  <si>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</si>
  <si>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</si>
  <si>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</si>
  <si>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</si>
  <si>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</si>
  <si>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</si>
  <si>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</si>
  <si>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</si>
  <si>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</si>
  <si>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</si>
  <si>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</si>
  <si>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</si>
  <si>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</si>
  <si>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</si>
  <si>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</si>
  <si>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</si>
  <si>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</si>
  <si>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</si>
  <si>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</si>
  <si>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</si>
  <si>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</si>
  <si>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</si>
  <si>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</si>
  <si>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</si>
  <si>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</si>
  <si>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</si>
  <si>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</si>
  <si>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</si>
  <si>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</si>
  <si>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</si>
  <si>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</si>
  <si>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</si>
  <si>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</si>
  <si>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</si>
  <si>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</si>
  <si>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</si>
  <si>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</si>
  <si>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</si>
  <si>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</si>
  <si>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</si>
  <si>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</si>
  <si>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</si>
  <si>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</si>
  <si>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</si>
  <si>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</si>
  <si>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</si>
  <si>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</si>
  <si>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</si>
  <si>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</si>
  <si>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</si>
  <si>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</si>
  <si>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</si>
  <si>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</si>
  <si>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</si>
  <si>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</si>
  <si>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</si>
  <si>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</si>
  <si>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</si>
  <si>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</si>
  <si>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</si>
  <si>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</si>
  <si>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</si>
  <si>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</si>
  <si>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</si>
  <si>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</si>
  <si>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</si>
  <si>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</si>
  <si>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</si>
  <si>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</si>
  <si>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</si>
  <si>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</si>
  <si>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</si>
  <si>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</si>
  <si>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</si>
  <si>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</si>
  <si>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</si>
  <si>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</si>
  <si>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</si>
  <si>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</si>
  <si>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</si>
  <si>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</si>
  <si>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</si>
  <si>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</si>
  <si>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</si>
  <si>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</si>
  <si>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</si>
  <si>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</si>
  <si>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</si>
  <si>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</si>
  <si>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</si>
  <si>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</si>
  <si>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</si>
  <si>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</si>
  <si>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</si>
  <si>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</si>
  <si>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</si>
  <si>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</si>
  <si>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</si>
  <si>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</si>
  <si>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</si>
  <si>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</si>
  <si>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</si>
  <si>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</si>
  <si>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</si>
  <si>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</si>
  <si>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</si>
  <si>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</si>
  <si>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</si>
  <si>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</si>
  <si>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</si>
  <si>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</si>
  <si>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</si>
  <si>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</si>
  <si>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</si>
  <si>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</si>
  <si>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</si>
  <si>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</si>
  <si>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</si>
  <si>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</si>
  <si>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</si>
  <si>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</si>
  <si>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</si>
  <si>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</si>
  <si>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</si>
  <si>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</si>
  <si>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</si>
  <si>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</si>
  <si>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</si>
  <si>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</si>
  <si>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</si>
  <si>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</si>
  <si>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</si>
  <si>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</si>
  <si>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</si>
  <si>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</si>
  <si>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</si>
  <si>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</si>
  <si>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</si>
  <si>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</si>
  <si>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</si>
  <si>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</si>
  <si>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</si>
  <si>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</si>
  <si>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</si>
  <si>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</si>
  <si>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</si>
  <si>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</si>
  <si>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</si>
  <si>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</si>
  <si>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</si>
  <si>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</si>
  <si>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</si>
  <si>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</si>
  <si>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</si>
  <si>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</si>
  <si>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</si>
  <si>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</si>
  <si>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</si>
  <si>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</si>
  <si>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</si>
  <si>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</si>
  <si>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</si>
  <si>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</si>
  <si>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</si>
  <si>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</si>
  <si>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</si>
  <si>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</si>
  <si>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</si>
  <si>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</si>
  <si>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</si>
  <si>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</si>
  <si>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</si>
  <si>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</si>
  <si>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</si>
  <si>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</si>
  <si>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</si>
  <si>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</si>
  <si>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</si>
  <si>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</si>
  <si>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</si>
  <si>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</si>
  <si>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</si>
  <si>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</si>
  <si>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</si>
  <si>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</si>
  <si>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</si>
  <si>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</si>
  <si>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</si>
  <si>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</si>
  <si>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</si>
  <si>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</si>
  <si>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</si>
  <si>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</si>
  <si>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</si>
  <si>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</si>
  <si>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</si>
  <si>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</si>
  <si>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</si>
  <si>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</si>
  <si>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</si>
  <si>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</si>
  <si>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</si>
  <si>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</si>
  <si>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</si>
  <si>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</si>
  <si>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</si>
  <si>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</si>
  <si>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</si>
  <si>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</si>
  <si>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</si>
  <si>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</si>
  <si>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</si>
  <si>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</si>
  <si>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</si>
  <si>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</si>
  <si>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</si>
  <si>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</si>
  <si>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</si>
  <si>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</si>
  <si>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</si>
  <si>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</si>
  <si>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</si>
  <si>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</si>
  <si>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</si>
  <si>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</si>
  <si>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</si>
  <si>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</si>
  <si>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</si>
  <si>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</si>
  <si>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</si>
  <si>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</si>
  <si>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</si>
  <si>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</si>
  <si>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</si>
  <si>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</si>
  <si>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</si>
  <si>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</si>
  <si>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</si>
  <si>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</si>
  <si>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</si>
  <si>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</si>
  <si>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</si>
  <si>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</si>
  <si>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</si>
  <si>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</si>
  <si>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</si>
  <si>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</si>
  <si>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</si>
  <si>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</si>
  <si>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</si>
  <si>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</si>
  <si>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</si>
  <si>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</si>
  <si>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</si>
  <si>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</si>
  <si>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</si>
  <si>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</si>
  <si>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</si>
  <si>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</si>
  <si>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</si>
  <si>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</si>
  <si>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</si>
  <si>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</si>
  <si>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</si>
  <si>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</si>
  <si>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</si>
  <si>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</si>
  <si>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</si>
  <si>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</si>
  <si>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</si>
  <si>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</si>
  <si>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</si>
  <si>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</si>
  <si>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</si>
  <si>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</si>
  <si>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</si>
  <si>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</si>
  <si>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</si>
  <si>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</si>
  <si>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</si>
  <si>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</si>
  <si>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</si>
  <si>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</si>
  <si>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</si>
  <si>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</si>
  <si>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</si>
  <si>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</si>
  <si>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</si>
  <si>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</si>
  <si>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</si>
  <si>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</si>
  <si>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</si>
  <si>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</si>
  <si>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</si>
  <si>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</si>
  <si>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</si>
  <si>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</si>
  <si>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</si>
  <si>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</si>
  <si>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</si>
  <si>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</si>
  <si>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</si>
  <si>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</si>
  <si>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</si>
  <si>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</si>
  <si>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</si>
  <si>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</si>
  <si>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</si>
  <si>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</si>
  <si>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</si>
  <si>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</si>
  <si>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</si>
  <si>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</si>
  <si>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</si>
  <si>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</si>
  <si>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</si>
  <si>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</si>
  <si>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</si>
  <si>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</si>
  <si>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</si>
  <si>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</si>
  <si>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</si>
  <si>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</si>
  <si>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</si>
  <si>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</si>
  <si>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</si>
  <si>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</si>
  <si>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</si>
  <si>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</si>
  <si>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</si>
  <si>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</si>
  <si>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</si>
  <si>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</si>
  <si>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</si>
  <si>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</si>
  <si>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</si>
  <si>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</si>
  <si>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</si>
  <si>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</si>
  <si>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</si>
  <si>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</si>
  <si>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</si>
  <si>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</si>
  <si>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</si>
  <si>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</si>
  <si>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</si>
  <si>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</si>
  <si>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</si>
  <si>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</si>
  <si>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</si>
  <si>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</si>
  <si>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</si>
  <si>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</si>
  <si>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</si>
  <si>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</si>
  <si>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</si>
  <si>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</si>
  <si>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</si>
  <si>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</si>
  <si>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</si>
  <si>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</si>
  <si>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</si>
  <si>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</si>
  <si>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</si>
  <si>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</si>
  <si>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</si>
  <si>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</si>
  <si>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</si>
  <si>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</si>
  <si>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</si>
  <si>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</si>
  <si>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</si>
  <si>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</si>
  <si>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</si>
  <si>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</si>
  <si>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</si>
  <si>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</si>
  <si>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</si>
  <si>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</si>
  <si>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</si>
  <si>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</si>
  <si>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</si>
  <si>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</si>
  <si>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</si>
  <si>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</si>
  <si>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</si>
  <si>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</si>
  <si>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</si>
  <si>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</si>
  <si>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</si>
  <si>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</si>
  <si>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</si>
  <si>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</si>
  <si>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</si>
  <si>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</si>
  <si>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</si>
  <si>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</si>
  <si>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</si>
  <si>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</si>
  <si>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</si>
  <si>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</si>
  <si>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</si>
  <si>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</si>
  <si>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</si>
  <si>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</si>
  <si>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</si>
  <si>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</si>
  <si>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</si>
  <si>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</si>
  <si>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</si>
  <si>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</si>
  <si>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</si>
  <si>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</si>
  <si>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</si>
  <si>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</si>
  <si>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</si>
  <si>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</si>
  <si>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</si>
  <si>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</si>
  <si>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</si>
  <si>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</si>
  <si>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</si>
  <si>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</si>
  <si>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</si>
  <si>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</si>
  <si>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</si>
  <si>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</si>
  <si>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</si>
  <si>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</si>
  <si>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</si>
  <si>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</si>
  <si>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</si>
  <si>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</si>
  <si>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</si>
  <si>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</si>
  <si>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</si>
  <si>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</si>
  <si>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</si>
  <si>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</si>
  <si>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</si>
  <si>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</si>
  <si>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</si>
  <si>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</si>
  <si>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</si>
  <si>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</si>
  <si>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</si>
  <si>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</si>
  <si>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</si>
  <si>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</si>
  <si>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</si>
  <si>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</si>
  <si>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</si>
  <si>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</si>
  <si>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</si>
  <si>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</si>
  <si>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</si>
  <si>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</si>
  <si>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</si>
  <si>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</si>
  <si>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</si>
  <si>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</si>
  <si>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</si>
  <si>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</si>
  <si>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</si>
  <si>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</si>
  <si>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</si>
  <si>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</si>
  <si>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</si>
  <si>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</si>
  <si>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</si>
  <si>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</si>
  <si>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</si>
  <si>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</si>
  <si>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</si>
  <si>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</si>
  <si>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</si>
  <si>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</si>
  <si>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</si>
  <si>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</si>
  <si>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</si>
  <si>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</si>
  <si>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</si>
  <si>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</si>
  <si>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</si>
  <si>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</si>
  <si>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</si>
  <si>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</si>
  <si>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</si>
  <si>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</si>
  <si>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</si>
  <si>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</si>
  <si>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</si>
  <si>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</si>
  <si>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</si>
  <si>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</si>
  <si>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</si>
  <si>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</si>
  <si>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</si>
  <si>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</si>
  <si>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</si>
  <si>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</si>
  <si>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</si>
  <si>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</si>
  <si>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</si>
  <si>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</si>
  <si>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</si>
  <si>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</si>
  <si>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</si>
  <si>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</si>
  <si>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</si>
  <si>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</si>
  <si>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</si>
  <si>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</si>
  <si>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</si>
  <si>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</si>
  <si>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</si>
  <si>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</si>
  <si>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</si>
  <si>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</si>
  <si>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</si>
  <si>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</si>
  <si>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</si>
  <si>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</si>
  <si>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</si>
  <si>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</si>
  <si>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</si>
  <si>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</si>
  <si>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</si>
  <si>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</si>
  <si>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</si>
  <si>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</si>
  <si>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</si>
  <si>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</si>
  <si>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</si>
  <si>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</si>
  <si>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</si>
  <si>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</si>
  <si>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</si>
  <si>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</si>
  <si>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</si>
  <si>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</si>
  <si>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</si>
  <si>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</si>
  <si>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</si>
  <si>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</si>
  <si>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</si>
  <si>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</si>
  <si>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</si>
  <si>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</si>
  <si>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</si>
  <si>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</si>
  <si>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</si>
  <si>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</si>
  <si>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</si>
  <si>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</si>
  <si>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</si>
  <si>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</si>
  <si>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</si>
  <si>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</si>
  <si>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</si>
  <si>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</si>
  <si>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</si>
  <si>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</si>
  <si>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</si>
  <si>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</si>
  <si>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</si>
  <si>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</si>
  <si>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</si>
  <si>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</si>
  <si>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</si>
  <si>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</si>
  <si>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</si>
  <si>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</si>
  <si>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</si>
  <si>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</si>
  <si>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</si>
  <si>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</si>
  <si>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</si>
  <si>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</si>
  <si>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</si>
  <si>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</si>
  <si>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</si>
  <si>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</si>
  <si>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</si>
  <si>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</si>
  <si>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</si>
  <si>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</si>
  <si>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</si>
  <si>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</si>
  <si>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</si>
  <si>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</si>
  <si>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</si>
  <si>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</si>
  <si>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</si>
  <si>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</si>
  <si>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</si>
  <si>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</si>
  <si>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</si>
  <si>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</si>
  <si>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</si>
  <si>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</si>
  <si>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</si>
  <si>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</si>
  <si>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</si>
  <si>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</si>
  <si>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</si>
  <si>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</si>
  <si>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</si>
  <si>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</si>
  <si>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</si>
  <si>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</si>
  <si>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</si>
  <si>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</si>
  <si>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</si>
  <si>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</si>
  <si>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</si>
  <si>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</si>
  <si>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</si>
  <si>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</si>
  <si>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</si>
  <si>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</si>
  <si>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</si>
  <si>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</si>
  <si>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</si>
  <si>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</si>
  <si>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</si>
  <si>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</si>
  <si>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</si>
  <si>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</si>
  <si>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</si>
  <si>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</si>
  <si>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</si>
  <si>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</si>
  <si>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</si>
  <si>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</si>
  <si>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</si>
  <si>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</si>
  <si>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</si>
  <si>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</si>
  <si>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</si>
  <si>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</si>
  <si>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</si>
  <si>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</si>
  <si>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</si>
  <si>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</si>
  <si>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</si>
  <si>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</si>
  <si>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</si>
  <si>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</si>
  <si>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</si>
  <si>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</si>
  <si>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</si>
  <si>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</si>
  <si>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</si>
  <si>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</si>
  <si>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</si>
  <si>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</si>
  <si>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</si>
  <si>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</si>
  <si>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</si>
  <si>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</si>
  <si>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</si>
  <si>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</si>
  <si>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</si>
  <si>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</si>
  <si>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</si>
  <si>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</si>
  <si>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</si>
  <si>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</si>
  <si>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</si>
  <si>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</si>
  <si>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</si>
  <si>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</si>
  <si>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</si>
  <si>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</si>
  <si>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</si>
  <si>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</si>
  <si>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</si>
  <si>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</si>
  <si>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</si>
  <si>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</si>
  <si>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</si>
  <si>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</si>
  <si>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</si>
  <si>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</si>
  <si>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</si>
  <si>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</si>
  <si>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</si>
  <si>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</si>
  <si>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</si>
  <si>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</si>
  <si>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</si>
  <si>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</si>
  <si>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</si>
  <si>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</si>
  <si>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</si>
  <si>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</si>
  <si>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</si>
  <si>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</si>
  <si>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</si>
  <si>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</si>
  <si>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</si>
  <si>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</si>
  <si>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</si>
  <si>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</si>
  <si>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</si>
  <si>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</si>
  <si>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</si>
  <si>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</si>
  <si>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</si>
  <si>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</si>
  <si>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</si>
  <si>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</si>
  <si>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</si>
  <si>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</si>
  <si>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</si>
  <si>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</si>
  <si>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</si>
  <si>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</si>
  <si>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</si>
  <si>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</si>
  <si>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</si>
  <si>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</si>
  <si>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</si>
  <si>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</si>
  <si>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</si>
  <si>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</si>
  <si>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</si>
  <si>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</si>
  <si>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</si>
  <si>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</si>
  <si>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</si>
  <si>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</si>
  <si>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</si>
  <si>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</si>
  <si>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</si>
  <si>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</si>
  <si>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</si>
  <si>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</si>
  <si>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</si>
  <si>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</si>
  <si>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</si>
  <si>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</si>
  <si>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</si>
  <si>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</si>
  <si>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</si>
  <si>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</si>
  <si>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</si>
  <si>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</si>
  <si>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</si>
  <si>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</si>
  <si>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</si>
  <si>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</si>
  <si>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</si>
  <si>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</si>
  <si>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</si>
  <si>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</si>
  <si>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</si>
  <si>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</si>
  <si>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</si>
  <si>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</si>
  <si>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</si>
  <si>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</si>
  <si>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</si>
  <si>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</si>
  <si>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</si>
  <si>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</si>
  <si>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</si>
  <si>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</si>
  <si>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</si>
  <si>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</si>
  <si>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</si>
  <si>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</si>
  <si>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</si>
  <si>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</si>
  <si>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</si>
  <si>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</si>
  <si>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</si>
  <si>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</si>
  <si>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</si>
  <si>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</si>
  <si>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</si>
  <si>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</si>
  <si>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</si>
  <si>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</si>
  <si>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</si>
  <si>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</si>
  <si>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</si>
  <si>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</si>
  <si>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</si>
  <si>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</si>
  <si>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</si>
  <si>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</si>
  <si>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</si>
  <si>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</si>
  <si>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</si>
  <si>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</si>
  <si>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</si>
  <si>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</si>
  <si>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</si>
  <si>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</si>
  <si>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</si>
  <si>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</si>
  <si>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</si>
  <si>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</si>
  <si>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</si>
  <si>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</si>
  <si>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</si>
  <si>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</si>
  <si>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</si>
  <si>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</si>
  <si>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</si>
  <si>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</si>
  <si>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</si>
  <si>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</si>
  <si>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</si>
  <si>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</si>
  <si>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</si>
  <si>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</si>
  <si>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</si>
  <si>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</si>
  <si>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</si>
  <si>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</si>
  <si>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</si>
  <si>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</si>
  <si>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</si>
  <si>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</si>
  <si>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</si>
  <si>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</si>
  <si>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</si>
  <si>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</si>
  <si>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</si>
  <si>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</si>
  <si>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</si>
  <si>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</si>
  <si>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</si>
  <si>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</si>
  <si>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</si>
  <si>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</si>
  <si>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</si>
  <si>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</si>
  <si>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</si>
  <si>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</si>
  <si>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</si>
  <si>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</si>
  <si>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</si>
  <si>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</si>
  <si>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</si>
  <si>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</si>
  <si>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</si>
  <si>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</si>
  <si>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</si>
  <si>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</si>
  <si>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</si>
  <si>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</si>
  <si>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</si>
  <si>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</si>
  <si>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</si>
  <si>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</si>
  <si>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</si>
  <si>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</si>
  <si>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</si>
  <si>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</si>
  <si>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</si>
  <si>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</si>
  <si>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</si>
  <si>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</si>
  <si>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</si>
  <si>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</si>
  <si>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</si>
  <si>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</si>
  <si>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</si>
  <si>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</si>
  <si>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</si>
  <si>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</si>
  <si>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</si>
  <si>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</si>
  <si>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</si>
  <si>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</si>
  <si>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</si>
  <si>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</si>
  <si>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</si>
  <si>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</si>
  <si>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</si>
  <si>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</si>
  <si>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</si>
  <si>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</si>
  <si>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</si>
  <si>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</si>
  <si>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</si>
  <si>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</si>
  <si>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</si>
  <si>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</si>
  <si>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</si>
  <si>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</si>
  <si>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</si>
  <si>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</si>
  <si>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</si>
  <si>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</si>
  <si>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</si>
  <si>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</si>
  <si>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</si>
  <si>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</si>
  <si>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</si>
  <si>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</si>
  <si>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</si>
  <si>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</si>
  <si>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</si>
  <si>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</si>
  <si>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</si>
  <si>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</si>
  <si>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</si>
  <si>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</si>
  <si>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</si>
  <si>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</si>
  <si>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</si>
  <si>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</si>
  <si>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</si>
  <si>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</si>
  <si>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</si>
  <si>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</si>
  <si>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</si>
  <si>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</si>
  <si>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</si>
  <si>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</si>
  <si>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</si>
  <si>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</si>
  <si>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</si>
  <si>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</si>
  <si>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</si>
  <si>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</si>
  <si>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</si>
  <si>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</si>
  <si>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</si>
  <si>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</si>
  <si>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</si>
  <si>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</si>
  <si>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</si>
  <si>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</si>
  <si>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</si>
  <si>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</si>
  <si>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</si>
  <si>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</si>
  <si>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</si>
  <si>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</si>
  <si>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</si>
  <si>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</si>
  <si>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</si>
  <si>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</si>
  <si>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</si>
  <si>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</si>
  <si>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</si>
  <si>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</si>
  <si>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</si>
  <si>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</si>
  <si>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</si>
  <si>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</si>
  <si>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</si>
  <si>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</si>
  <si>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</si>
  <si>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</si>
  <si>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</si>
  <si>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</si>
  <si>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</si>
  <si>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</si>
  <si>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</si>
  <si>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</si>
  <si>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</si>
  <si>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</si>
  <si>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</si>
  <si>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</si>
  <si>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</si>
  <si>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</si>
  <si>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</si>
  <si>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</si>
  <si>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</si>
  <si>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</si>
  <si>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</si>
  <si>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</si>
  <si>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</si>
  <si>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</si>
  <si>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</si>
  <si>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</si>
  <si>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</si>
  <si>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</si>
  <si>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</si>
  <si>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</si>
  <si>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</si>
  <si>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</si>
  <si>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</si>
  <si>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</si>
  <si>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</si>
  <si>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</si>
  <si>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</si>
  <si>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</si>
  <si>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</si>
  <si>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</si>
  <si>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</si>
  <si>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</si>
  <si>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</si>
  <si>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</si>
  <si>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</si>
  <si>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</si>
  <si>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</si>
  <si>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</si>
  <si>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</si>
  <si>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</si>
  <si>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</si>
  <si>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</si>
  <si>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</si>
  <si>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</si>
  <si>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</si>
  <si>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</si>
  <si>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</si>
  <si>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</si>
  <si>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</si>
  <si>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</si>
  <si>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</si>
  <si>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</si>
  <si>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</si>
  <si>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</si>
  <si>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</si>
  <si>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</si>
  <si>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</si>
  <si>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</si>
  <si>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</si>
  <si>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</si>
  <si>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</si>
  <si>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</si>
  <si>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</si>
  <si>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</si>
  <si>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</si>
  <si>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</si>
  <si>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</si>
  <si>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</si>
  <si>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</si>
  <si>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</si>
  <si>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</si>
  <si>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</si>
  <si>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</si>
  <si>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</si>
  <si>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</si>
  <si>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</si>
  <si>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</si>
  <si>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</si>
  <si>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</si>
  <si>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</si>
  <si>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</si>
  <si>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</si>
  <si>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</si>
  <si>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</si>
  <si>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</si>
  <si>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</si>
  <si>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</si>
  <si>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</si>
  <si>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</si>
  <si>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</si>
  <si>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</si>
  <si>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</si>
  <si>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</si>
  <si>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</si>
  <si>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</si>
  <si>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</si>
  <si>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</si>
  <si>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</si>
  <si>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</si>
  <si>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</si>
  <si>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</si>
  <si>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</si>
  <si>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</si>
  <si>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</si>
  <si>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</si>
  <si>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</si>
  <si>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</si>
  <si>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</si>
  <si>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</si>
  <si>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</si>
  <si>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</si>
  <si>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</si>
  <si>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</si>
  <si>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</si>
  <si>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</si>
  <si>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</si>
  <si>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</si>
  <si>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</si>
  <si>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</si>
  <si>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</si>
  <si>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</si>
  <si>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</si>
  <si>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</si>
  <si>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</si>
  <si>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</si>
  <si>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</si>
  <si>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</si>
  <si>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</si>
  <si>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</si>
  <si>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</si>
  <si>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</si>
  <si>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</si>
  <si>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</si>
  <si>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</si>
  <si>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</si>
  <si>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</si>
  <si>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</si>
  <si>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</si>
  <si>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</si>
  <si>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</si>
  <si>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</si>
  <si>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</si>
  <si>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</si>
  <si>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</si>
  <si>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</si>
  <si>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</si>
  <si>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</si>
  <si>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</si>
  <si>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</si>
  <si>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</si>
  <si>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</si>
  <si>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</si>
  <si>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</si>
  <si>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</si>
  <si>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</si>
  <si>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</si>
  <si>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</si>
  <si>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</si>
  <si>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</si>
  <si>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</si>
  <si>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</si>
  <si>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</si>
  <si>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</si>
  <si>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</si>
  <si>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</si>
  <si>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</si>
  <si>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</si>
  <si>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</si>
  <si>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</si>
  <si>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</si>
  <si>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</si>
  <si>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</si>
  <si>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</si>
  <si>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</si>
  <si>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</si>
  <si>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</si>
  <si>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</si>
  <si>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</si>
  <si>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</si>
  <si>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</si>
  <si>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</si>
  <si>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</si>
  <si>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</si>
  <si>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</si>
  <si>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</si>
  <si>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</si>
  <si>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</si>
  <si>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</si>
  <si>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</si>
  <si>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</si>
  <si>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</si>
  <si>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</si>
  <si>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</si>
  <si>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</si>
  <si>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</si>
  <si>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</si>
  <si>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</si>
  <si>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</si>
  <si>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</si>
  <si>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</si>
  <si>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</si>
  <si>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</si>
  <si>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</si>
  <si>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</si>
  <si>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</si>
  <si>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</si>
  <si>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</si>
  <si>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</si>
  <si>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</si>
  <si>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</si>
  <si>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</si>
  <si>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</si>
  <si>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</si>
  <si>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</si>
  <si>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</si>
  <si>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</si>
  <si>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</si>
  <si>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</si>
  <si>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</si>
  <si>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</si>
  <si>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</si>
  <si>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</si>
  <si>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</si>
  <si>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</si>
  <si>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</si>
  <si>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</si>
  <si>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</si>
  <si>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</si>
  <si>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</si>
  <si>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</si>
  <si>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</si>
  <si>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</si>
  <si>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</si>
  <si>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</si>
  <si>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</si>
  <si>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</si>
  <si>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</si>
  <si>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</si>
  <si>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</si>
  <si>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</si>
  <si>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</si>
  <si>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</si>
  <si>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</si>
  <si>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</si>
  <si>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</si>
  <si>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</si>
  <si>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</si>
  <si>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</si>
  <si>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</si>
  <si>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</si>
  <si>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</si>
  <si>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</si>
  <si>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</si>
  <si>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</si>
  <si>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</si>
  <si>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</si>
  <si>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</si>
  <si>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</si>
  <si>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</si>
  <si>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</si>
  <si>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</si>
  <si>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</si>
  <si>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</si>
  <si>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</si>
  <si>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</si>
  <si>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</si>
  <si>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</si>
  <si>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</si>
  <si>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</si>
  <si>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</si>
  <si>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</si>
  <si>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</si>
  <si>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</si>
  <si>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</si>
  <si>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</si>
  <si>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</si>
  <si>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</si>
  <si>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</si>
  <si>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</si>
  <si>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</si>
  <si>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</si>
  <si>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</si>
  <si>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</si>
  <si>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</si>
  <si>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</si>
  <si>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</si>
  <si>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</si>
  <si>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</si>
  <si>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</si>
  <si>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</si>
  <si>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</si>
  <si>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</si>
  <si>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</si>
  <si>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</si>
  <si>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</si>
  <si>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</si>
  <si>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</si>
  <si>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</si>
  <si>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</si>
  <si>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</si>
  <si>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</si>
  <si>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</si>
  <si>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</si>
  <si>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</si>
  <si>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</si>
  <si>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</si>
  <si>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</si>
  <si>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</si>
  <si>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</si>
  <si>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</si>
  <si>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</si>
  <si>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</si>
  <si>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</si>
  <si>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</si>
  <si>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</si>
  <si>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</si>
  <si>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</si>
  <si>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</si>
  <si>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</si>
  <si>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</si>
  <si>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</si>
  <si>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</si>
  <si>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</si>
  <si>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</si>
  <si>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</si>
  <si>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</si>
  <si>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</si>
  <si>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</si>
  <si>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</si>
  <si>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</si>
  <si>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</si>
  <si>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</si>
  <si>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</si>
  <si>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</si>
  <si>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</si>
  <si>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</si>
  <si>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</si>
  <si>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</si>
  <si>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</si>
  <si>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</si>
  <si>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</si>
  <si>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</si>
  <si>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</si>
  <si>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</si>
  <si>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</si>
  <si>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</si>
  <si>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</si>
  <si>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</si>
  <si>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</si>
  <si>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</si>
  <si>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</si>
  <si>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</si>
  <si>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</si>
  <si>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</si>
  <si>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</si>
  <si>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</si>
  <si>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</si>
  <si>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</si>
  <si>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</si>
  <si>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</si>
  <si>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</si>
  <si>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</si>
  <si>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</si>
  <si>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</si>
  <si>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</si>
  <si>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</si>
  <si>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</si>
  <si>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</si>
  <si>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</si>
  <si>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</si>
  <si>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</si>
  <si>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</si>
  <si>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</si>
  <si>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</si>
  <si>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</si>
  <si>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</si>
  <si>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</si>
  <si>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</si>
  <si>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</si>
  <si>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</si>
  <si>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</si>
  <si>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</si>
  <si>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</si>
  <si>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</si>
  <si>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</si>
  <si>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</si>
  <si>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</si>
  <si>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</si>
  <si>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</si>
  <si>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</si>
  <si>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</si>
  <si>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</si>
  <si>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</si>
  <si>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</si>
  <si>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</si>
  <si>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</si>
  <si>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</si>
  <si>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</si>
  <si>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</si>
  <si>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</si>
  <si>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</si>
  <si>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</si>
  <si>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</si>
  <si>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</si>
  <si>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</si>
  <si>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</si>
  <si>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</si>
  <si>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</si>
  <si>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</si>
  <si>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</si>
  <si>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</si>
  <si>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</si>
  <si>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</si>
  <si>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</si>
  <si>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</si>
  <si>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</si>
  <si>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</si>
  <si>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</si>
  <si>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</si>
  <si>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</si>
  <si>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</si>
  <si>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</si>
  <si>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</si>
  <si>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</si>
  <si>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</si>
  <si>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</si>
  <si>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</si>
  <si>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</si>
  <si>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</si>
  <si>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</si>
  <si>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</si>
  <si>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</si>
  <si>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</si>
  <si>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</si>
  <si>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</si>
  <si>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</si>
  <si>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</si>
  <si>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</si>
  <si>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</si>
  <si>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</si>
  <si>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</si>
  <si>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</si>
  <si>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</si>
  <si>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</si>
  <si>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</si>
  <si>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</si>
  <si>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</si>
  <si>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</si>
  <si>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</si>
  <si>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</si>
  <si>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</si>
  <si>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</si>
  <si>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</si>
  <si>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</si>
  <si>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</si>
  <si>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</si>
  <si>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</si>
  <si>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</si>
  <si>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</si>
  <si>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</si>
  <si>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</si>
  <si>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</si>
  <si>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</si>
  <si>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</si>
  <si>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</si>
  <si>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</si>
  <si>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</si>
  <si>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</si>
  <si>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</si>
  <si>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</si>
  <si>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</si>
  <si>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</si>
  <si>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</si>
  <si>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</si>
  <si>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</si>
  <si>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</si>
  <si>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</si>
  <si>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</si>
  <si>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</si>
  <si>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</si>
  <si>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</si>
  <si>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</si>
  <si>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</si>
  <si>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</si>
  <si>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</si>
  <si>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</si>
  <si>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</si>
  <si>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</si>
  <si>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</si>
  <si>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</si>
  <si>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</si>
  <si>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</si>
  <si>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</si>
  <si>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</si>
  <si>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</si>
  <si>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</si>
  <si>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</si>
  <si>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</si>
  <si>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</si>
  <si>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</si>
  <si>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</si>
  <si>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</si>
  <si>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</si>
  <si>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</si>
  <si>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</si>
  <si>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</si>
  <si>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</si>
  <si>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</si>
  <si>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</si>
  <si>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</si>
  <si>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</si>
  <si>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</si>
  <si>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</si>
  <si>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</si>
  <si>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</si>
  <si>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</si>
  <si>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</si>
  <si>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</si>
  <si>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</si>
  <si>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</si>
  <si>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</si>
  <si>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</si>
  <si>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</si>
  <si>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</si>
  <si>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</si>
  <si>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</si>
  <si>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</si>
  <si>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</si>
  <si>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</si>
  <si>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</si>
  <si>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</si>
  <si>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</si>
  <si>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</si>
  <si>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</si>
  <si>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</si>
  <si>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</si>
  <si>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</si>
  <si>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</si>
  <si>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</si>
  <si>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</si>
  <si>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</si>
  <si>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</si>
  <si>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</si>
  <si>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</si>
  <si>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</si>
  <si>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</si>
  <si>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</si>
  <si>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</si>
  <si>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</si>
  <si>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</si>
  <si>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</si>
  <si>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</si>
  <si>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</si>
  <si>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</si>
  <si>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</si>
  <si>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</si>
  <si>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</si>
  <si>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</si>
  <si>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</si>
  <si>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</si>
  <si>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</si>
  <si>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</si>
  <si>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</si>
  <si>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</si>
  <si>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</si>
  <si>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</si>
  <si>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</si>
  <si>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</si>
  <si>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</si>
  <si>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</si>
  <si>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</si>
  <si>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</si>
  <si>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</si>
  <si>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</si>
  <si>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</si>
  <si>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</si>
  <si>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</si>
  <si>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</si>
  <si>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</si>
  <si>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</si>
  <si>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</si>
  <si>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</si>
  <si>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</si>
  <si>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</si>
  <si>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</si>
  <si>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</si>
  <si>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</si>
  <si>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</si>
  <si>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</si>
  <si>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</si>
  <si>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</si>
  <si>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</si>
  <si>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</si>
  <si>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</si>
  <si>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</si>
  <si>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</si>
  <si>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</si>
  <si>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</si>
  <si>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</si>
  <si>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</si>
  <si>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</si>
  <si>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</si>
  <si>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</si>
  <si>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</si>
  <si>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</si>
  <si>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</si>
  <si>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</si>
  <si>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</si>
  <si>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</si>
  <si>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</si>
  <si>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</si>
  <si>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</si>
  <si>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</si>
  <si>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</si>
  <si>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</si>
  <si>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</si>
  <si>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</si>
  <si>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</si>
  <si>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</si>
  <si>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</si>
  <si>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</si>
  <si>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</si>
  <si>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</si>
  <si>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</si>
  <si>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</si>
  <si>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</si>
  <si>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</si>
  <si>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</si>
  <si>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</si>
  <si>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</si>
  <si>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</si>
  <si>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</si>
  <si>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</si>
  <si>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</si>
  <si>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</si>
  <si>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</si>
  <si>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</si>
  <si>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</si>
  <si>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</si>
  <si>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</si>
  <si>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</si>
  <si>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</si>
  <si>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</si>
  <si>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</si>
  <si>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</si>
  <si>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</si>
  <si>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</si>
  <si>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</si>
  <si>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</si>
  <si>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</si>
  <si>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</si>
  <si>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</si>
  <si>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</si>
  <si>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</si>
  <si>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</si>
  <si>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</si>
  <si>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</si>
  <si>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</si>
  <si>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</si>
  <si>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</si>
  <si>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</si>
  <si>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</si>
  <si>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</si>
  <si>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</si>
  <si>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</si>
  <si>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</si>
  <si>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</si>
  <si>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</si>
  <si>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</si>
  <si>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</si>
  <si>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</si>
  <si>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</si>
  <si>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</si>
  <si>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</si>
  <si>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</si>
  <si>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</si>
  <si>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</si>
  <si>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</si>
  <si>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</si>
  <si>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</si>
  <si>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</si>
  <si>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</si>
  <si>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</si>
  <si>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</si>
  <si>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</si>
  <si>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</si>
  <si>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</si>
  <si>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</si>
  <si>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</si>
  <si>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</si>
  <si>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</si>
  <si>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</si>
  <si>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</si>
  <si>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</si>
  <si>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</si>
  <si>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</si>
  <si>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</si>
  <si>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</si>
  <si>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</si>
  <si>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</si>
  <si>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</si>
  <si>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</si>
  <si>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</si>
  <si>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</si>
  <si>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</si>
  <si>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</si>
  <si>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</si>
  <si>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</si>
  <si>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</si>
  <si>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</si>
  <si>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</si>
  <si>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</si>
  <si>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</si>
  <si>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</si>
  <si>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</si>
  <si>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</si>
  <si>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</si>
  <si>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</si>
  <si>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</si>
  <si>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</si>
  <si>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</si>
  <si>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</si>
  <si>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</si>
  <si>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</si>
  <si>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</si>
  <si>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</si>
  <si>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</si>
  <si>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</si>
  <si>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</si>
  <si>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</si>
  <si>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</si>
  <si>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</si>
  <si>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</si>
  <si>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</si>
  <si>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</si>
  <si>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</si>
  <si>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</si>
  <si>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</si>
  <si>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</si>
  <si>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</si>
  <si>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</si>
  <si>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</si>
  <si>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</si>
  <si>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</si>
  <si>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</si>
  <si>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</si>
  <si>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</si>
  <si>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</si>
  <si>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</si>
  <si>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</si>
  <si>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</si>
  <si>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</si>
  <si>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</si>
  <si>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</si>
  <si>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</si>
  <si>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</si>
  <si>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</si>
  <si>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</si>
  <si>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</si>
  <si>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</si>
  <si>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</si>
  <si>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</si>
  <si>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</si>
  <si>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</si>
  <si>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</si>
  <si>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</si>
  <si>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</si>
  <si>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</si>
  <si>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</si>
  <si>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</si>
  <si>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</si>
  <si>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</si>
  <si>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</si>
  <si>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</si>
  <si>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</si>
  <si>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</si>
  <si>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</si>
  <si>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</si>
  <si>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</si>
  <si>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</si>
  <si>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</si>
  <si>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</si>
  <si>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</si>
  <si>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</si>
  <si>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</si>
  <si>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</si>
  <si>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</si>
  <si>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</si>
  <si>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</si>
  <si>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</si>
  <si>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</si>
  <si>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</si>
  <si>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</si>
  <si>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</si>
  <si>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</si>
  <si>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</si>
  <si>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</si>
  <si>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</si>
  <si>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</si>
  <si>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</si>
  <si>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</si>
  <si>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</si>
  <si>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</si>
  <si>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</si>
  <si>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</si>
  <si>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</si>
  <si>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</si>
  <si>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</si>
  <si>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</si>
  <si>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</si>
  <si>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</si>
  <si>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</si>
  <si>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</si>
  <si>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</si>
  <si>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</si>
  <si>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</si>
  <si>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</si>
  <si>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</si>
  <si>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</si>
  <si>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</si>
  <si>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</si>
  <si>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</si>
  <si>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</si>
  <si>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</si>
  <si>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</si>
  <si>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</si>
  <si>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</si>
  <si>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</si>
  <si>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</si>
  <si>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</si>
  <si>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</si>
  <si>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</si>
  <si>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</si>
  <si>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</si>
  <si>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</si>
  <si>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</si>
  <si>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</si>
  <si>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</si>
  <si>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</si>
  <si>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</si>
  <si>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</si>
  <si>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</si>
  <si>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</si>
  <si>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</si>
  <si>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</si>
  <si>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</si>
  <si>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</si>
  <si>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</si>
  <si>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</si>
  <si>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</si>
  <si>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</si>
  <si>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</si>
  <si>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</si>
  <si>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</si>
  <si>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</si>
  <si>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</si>
  <si>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</si>
  <si>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</si>
  <si>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</si>
  <si>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</si>
  <si>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</si>
  <si>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</si>
  <si>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</si>
  <si>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</si>
  <si>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</si>
  <si>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</si>
  <si>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</si>
  <si>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</si>
  <si>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</si>
  <si>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</si>
  <si>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</si>
  <si>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</si>
  <si>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</si>
  <si>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</si>
  <si>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</si>
  <si>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</si>
  <si>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</si>
  <si>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</si>
  <si>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</si>
  <si>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</si>
  <si>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</si>
  <si>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</si>
  <si>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</si>
  <si>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</si>
  <si>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</si>
  <si>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</si>
  <si>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</si>
  <si>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</si>
  <si>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</si>
  <si>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</si>
  <si>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</si>
  <si>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</si>
  <si>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</si>
  <si>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</si>
  <si>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</si>
  <si>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</si>
  <si>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</si>
  <si>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</si>
  <si>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</si>
  <si>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</si>
  <si>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</si>
  <si>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</si>
  <si>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</si>
  <si>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</si>
  <si>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</si>
  <si>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</si>
  <si>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</si>
  <si>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</si>
  <si>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</si>
  <si>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</si>
  <si>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</si>
  <si>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</si>
  <si>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</si>
  <si>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</si>
  <si>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</si>
  <si>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</si>
  <si>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</si>
  <si>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</si>
  <si>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</si>
  <si>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</si>
  <si>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</si>
  <si>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</si>
  <si>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</si>
  <si>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</si>
  <si>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</si>
  <si>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</si>
  <si>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</si>
  <si>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</si>
  <si>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</si>
  <si>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</si>
  <si>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</si>
  <si>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</si>
  <si>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</si>
  <si>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</si>
  <si>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</si>
  <si>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</si>
  <si>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</si>
  <si>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</si>
  <si>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</si>
  <si>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</si>
  <si>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</si>
  <si>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</si>
  <si>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</si>
  <si>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</si>
  <si>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</si>
  <si>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</si>
  <si>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</si>
  <si>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</si>
  <si>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</si>
  <si>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</si>
  <si>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</si>
  <si>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</si>
  <si>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</si>
  <si>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</si>
  <si>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</si>
  <si>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</si>
  <si>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</si>
  <si>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</si>
  <si>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</si>
  <si>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</si>
  <si>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</si>
  <si>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</si>
  <si>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</si>
  <si>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</si>
  <si>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</si>
  <si>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</si>
  <si>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</si>
  <si>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</si>
  <si>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</si>
  <si>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</si>
  <si>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</si>
  <si>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</si>
  <si>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</si>
  <si>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</si>
  <si>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</si>
  <si>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</si>
  <si>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</si>
  <si>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</si>
  <si>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</si>
  <si>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</si>
  <si>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</si>
  <si>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</si>
  <si>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</si>
  <si>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</si>
  <si>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</si>
  <si>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</si>
  <si>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</si>
  <si>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</si>
  <si>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</si>
  <si>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</si>
  <si>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</si>
  <si>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</si>
  <si>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</si>
  <si>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</si>
  <si>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</si>
  <si>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</si>
  <si>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</si>
  <si>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</si>
  <si>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</si>
  <si>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</si>
  <si>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</si>
  <si>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</si>
  <si>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</si>
  <si>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</si>
  <si>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</si>
  <si>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</si>
  <si>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</si>
  <si>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</si>
  <si>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</si>
  <si>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</si>
  <si>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</si>
  <si>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</si>
  <si>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</si>
  <si>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</si>
  <si>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</si>
  <si>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</si>
  <si>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</si>
  <si>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</si>
  <si>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</si>
  <si>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</si>
  <si>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</si>
  <si>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</si>
  <si>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</si>
  <si>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</si>
  <si>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</si>
  <si>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</si>
  <si>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</si>
  <si>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</si>
  <si>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</si>
  <si>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</si>
  <si>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</si>
  <si>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</si>
  <si>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</si>
  <si>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</si>
  <si>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</si>
  <si>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</si>
  <si>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</si>
  <si>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</si>
  <si>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</si>
  <si>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</si>
  <si>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</si>
  <si>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</si>
  <si>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</si>
  <si>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</si>
  <si>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</si>
  <si>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</si>
  <si>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</si>
  <si>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</si>
  <si>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</si>
  <si>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</si>
  <si>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</si>
  <si>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</si>
  <si>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</si>
  <si>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</si>
  <si>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</si>
  <si>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</si>
  <si>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</si>
  <si>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</si>
  <si>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</si>
  <si>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</si>
  <si>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</si>
  <si>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</si>
  <si>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</si>
  <si>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</si>
  <si>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</si>
  <si>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</si>
  <si>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</si>
  <si>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</si>
  <si>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</si>
  <si>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</si>
  <si>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</si>
  <si>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</si>
  <si>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</si>
  <si>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</si>
  <si>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</si>
  <si>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</si>
  <si>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</si>
  <si>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</si>
  <si>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</si>
  <si>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</si>
  <si>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</si>
  <si>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</si>
  <si>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</si>
  <si>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</si>
  <si>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</si>
  <si>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</si>
  <si>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</si>
  <si>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</si>
  <si>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</si>
  <si>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</si>
  <si>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</si>
  <si>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</si>
  <si>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</si>
  <si>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</si>
  <si>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</si>
  <si>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</si>
  <si>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</si>
  <si>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</si>
  <si>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</si>
  <si>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</si>
  <si>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</si>
  <si>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</si>
  <si>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</si>
  <si>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</si>
  <si>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</si>
  <si>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</si>
  <si>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</si>
  <si>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</si>
  <si>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</si>
  <si>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</si>
  <si>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</si>
  <si>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</si>
  <si>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</si>
  <si>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</si>
  <si>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</si>
  <si>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</si>
  <si>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</si>
  <si>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</si>
  <si>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</si>
  <si>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</si>
  <si>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</si>
  <si>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</si>
  <si>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</si>
  <si>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</si>
  <si>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</si>
  <si>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</si>
  <si>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</si>
  <si>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</si>
  <si>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</si>
  <si>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</si>
  <si>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</si>
  <si>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</si>
  <si>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</si>
  <si>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</si>
  <si>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</si>
  <si>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</si>
  <si>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</si>
  <si>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</si>
  <si>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</si>
  <si>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</si>
  <si>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</si>
  <si>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</si>
  <si>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</si>
  <si>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</si>
  <si>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</si>
  <si>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</si>
  <si>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</si>
  <si>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</si>
  <si>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</si>
  <si>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</si>
  <si>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</si>
  <si>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</si>
  <si>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</si>
  <si>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</si>
  <si>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</si>
  <si>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</si>
  <si>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</si>
  <si>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</si>
  <si>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</si>
  <si>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</si>
  <si>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</si>
  <si>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</si>
  <si>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</si>
  <si>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</si>
  <si>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</si>
  <si>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</si>
  <si>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</si>
  <si>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</si>
  <si>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</si>
  <si>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</si>
  <si>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</si>
  <si>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</si>
  <si>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</si>
  <si>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</si>
  <si>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</si>
  <si>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</si>
  <si>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</si>
  <si>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</si>
  <si>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</si>
  <si>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</si>
  <si>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</si>
  <si>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</si>
  <si>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</si>
  <si>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</si>
  <si>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</si>
  <si>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</si>
  <si>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</si>
  <si>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</si>
  <si>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</si>
  <si>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</si>
  <si>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</si>
  <si>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</si>
  <si>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</si>
  <si>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</si>
  <si>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</si>
  <si>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</si>
  <si>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</si>
  <si>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</si>
  <si>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</si>
  <si>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</si>
  <si>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</si>
  <si>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</si>
  <si>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</si>
  <si>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</si>
  <si>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</si>
  <si>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</si>
  <si>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</si>
  <si>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</si>
  <si>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</si>
  <si>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</si>
  <si>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</si>
  <si>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</si>
  <si>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</si>
  <si>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</si>
  <si>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</si>
  <si>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</si>
  <si>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</si>
  <si>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</si>
  <si>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</si>
  <si>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</si>
  <si>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</si>
  <si>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</si>
  <si>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</si>
  <si>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</si>
  <si>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</si>
  <si>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</si>
  <si>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</si>
  <si>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</si>
  <si>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</si>
  <si>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</si>
  <si>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</si>
  <si>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</si>
  <si>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</si>
  <si>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</si>
  <si>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</si>
  <si>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</si>
  <si>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</si>
  <si>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</si>
  <si>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</si>
  <si>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</si>
  <si>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</si>
  <si>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</si>
  <si>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</si>
  <si>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</si>
  <si>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</si>
  <si>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</si>
  <si>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</si>
  <si>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</si>
  <si>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</si>
  <si>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</si>
  <si>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</si>
  <si>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</si>
  <si>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</si>
  <si>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</si>
  <si>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</si>
  <si>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</si>
  <si>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</si>
  <si>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</si>
  <si>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</si>
  <si>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</si>
  <si>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</si>
  <si>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</si>
  <si>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</si>
  <si>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</si>
  <si>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</si>
  <si>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</si>
  <si>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</si>
  <si>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</si>
  <si>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</si>
  <si>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</si>
  <si>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</si>
  <si>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</si>
  <si>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</si>
  <si>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</si>
  <si>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</si>
  <si>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</si>
  <si>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</si>
  <si>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</si>
  <si>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</si>
  <si>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</si>
  <si>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</si>
  <si>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</si>
  <si>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</si>
  <si>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</si>
  <si>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</si>
  <si>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</si>
  <si>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</si>
  <si>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</si>
  <si>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</si>
  <si>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</si>
  <si>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</si>
  <si>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</si>
  <si>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</si>
  <si>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</si>
  <si>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</si>
  <si>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</si>
  <si>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</si>
  <si>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</si>
  <si>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</si>
  <si>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</si>
  <si>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</si>
  <si>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</si>
  <si>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</si>
  <si>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</si>
  <si>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</si>
  <si>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</si>
  <si>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</si>
  <si>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</si>
  <si>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</si>
  <si>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</si>
  <si>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</si>
  <si>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</si>
  <si>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</si>
  <si>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</si>
  <si>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</si>
  <si>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</si>
  <si>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</si>
  <si>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</si>
  <si>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</si>
  <si>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</si>
  <si>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</si>
  <si>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</si>
  <si>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</si>
  <si>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</si>
  <si>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</si>
  <si>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</si>
  <si>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</si>
  <si>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</si>
  <si>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</si>
  <si>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</si>
  <si>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</si>
  <si>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</si>
  <si>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</si>
  <si>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</si>
  <si>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</si>
  <si>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</si>
  <si>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</si>
  <si>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</si>
  <si>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</si>
  <si>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</si>
  <si>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</si>
  <si>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</si>
  <si>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</si>
  <si>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</si>
  <si>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</si>
  <si>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</si>
  <si>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</si>
  <si>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</si>
  <si>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</si>
  <si>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</si>
  <si>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</si>
  <si>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</si>
  <si>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</si>
  <si>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</si>
  <si>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</si>
  <si>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</si>
  <si>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</si>
  <si>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</si>
  <si>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</si>
  <si>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</si>
  <si>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</si>
  <si>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</si>
  <si>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</si>
  <si>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</si>
  <si>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</si>
  <si>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</si>
  <si>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</si>
  <si>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</si>
  <si>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</si>
  <si>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</si>
  <si>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</si>
  <si>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</si>
  <si>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</si>
  <si>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</si>
  <si>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</si>
  <si>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</si>
  <si>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</si>
  <si>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</si>
  <si>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</si>
  <si>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</si>
  <si>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</si>
  <si>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</si>
  <si>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</si>
  <si>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</si>
  <si>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</si>
  <si>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</si>
  <si>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</si>
  <si>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</si>
  <si>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</si>
  <si>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</si>
  <si>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</si>
  <si>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</si>
  <si>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</si>
  <si>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</si>
  <si>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</si>
  <si>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</si>
  <si>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</si>
  <si>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</si>
  <si>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</si>
  <si>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</si>
  <si>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</si>
  <si>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</si>
  <si>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</si>
  <si>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</si>
  <si>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</si>
  <si>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</si>
  <si>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</si>
  <si>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</si>
  <si>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</si>
  <si>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</si>
  <si>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</si>
  <si>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</si>
  <si>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</si>
  <si>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</si>
  <si>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</si>
  <si>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</si>
  <si>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</si>
  <si>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</si>
  <si>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</si>
  <si>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</si>
  <si>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</si>
  <si>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</si>
  <si>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</si>
  <si>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</si>
  <si>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</si>
  <si>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</si>
  <si>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</si>
  <si>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</si>
  <si>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</si>
  <si>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</si>
  <si>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</si>
  <si>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</si>
  <si>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</si>
  <si>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</si>
  <si>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</si>
  <si>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</si>
  <si>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</si>
  <si>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</si>
  <si>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</si>
  <si>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</si>
  <si>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</si>
  <si>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</si>
  <si>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</si>
  <si>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</si>
  <si>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</si>
  <si>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</si>
  <si>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</si>
  <si>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</si>
  <si>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</si>
  <si>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</si>
  <si>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</si>
  <si>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</si>
  <si>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</si>
  <si>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</si>
  <si>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</si>
  <si>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</si>
  <si>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</si>
  <si>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</si>
  <si>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</si>
  <si>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</si>
  <si>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</si>
  <si>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</si>
  <si>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</si>
  <si>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</si>
  <si>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</si>
  <si>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</si>
  <si>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</si>
  <si>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</si>
  <si>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</si>
  <si>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</si>
  <si>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</si>
  <si>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</si>
  <si>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</si>
  <si>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</si>
  <si>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</si>
  <si>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</si>
  <si>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</si>
  <si>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</si>
  <si>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</si>
  <si>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</si>
  <si>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</si>
  <si>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</si>
  <si>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</si>
  <si>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</si>
  <si>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</si>
  <si>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</si>
  <si>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</si>
  <si>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</si>
  <si>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</si>
  <si>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</si>
  <si>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</si>
  <si>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</si>
  <si>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</si>
  <si>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</si>
  <si>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</si>
  <si>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</si>
  <si>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</si>
  <si>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</si>
  <si>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</si>
  <si>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</si>
  <si>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</si>
  <si>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</si>
  <si>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</si>
  <si>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</si>
  <si>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</si>
  <si>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</si>
  <si>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</si>
  <si>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</si>
  <si>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</si>
  <si>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</si>
  <si>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</si>
  <si>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</si>
  <si>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</si>
  <si>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</si>
  <si>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</si>
  <si>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</si>
  <si>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</si>
  <si>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</si>
  <si>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</si>
  <si>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</si>
  <si>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</si>
  <si>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</si>
  <si>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</si>
  <si>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</si>
  <si>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</si>
  <si>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</si>
  <si>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</si>
  <si>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</si>
  <si>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</si>
  <si>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</si>
  <si>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</si>
  <si>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</si>
  <si>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</si>
  <si>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</si>
  <si>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</si>
  <si>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</si>
  <si>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</si>
  <si>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</si>
  <si>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</si>
  <si>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</si>
  <si>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</si>
  <si>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</si>
  <si>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</si>
  <si>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</si>
  <si>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</si>
  <si>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</si>
  <si>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</si>
  <si>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</si>
  <si>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</si>
  <si>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</si>
  <si>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</si>
  <si>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</si>
  <si>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</si>
  <si>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</si>
  <si>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</si>
  <si>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</si>
  <si>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</si>
  <si>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</si>
  <si>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</si>
  <si>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</si>
  <si>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</si>
  <si>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</si>
  <si>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</si>
  <si>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</si>
  <si>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</si>
  <si>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</si>
  <si>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</si>
  <si>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</si>
  <si>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</si>
  <si>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</si>
  <si>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</si>
  <si>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</si>
  <si>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</si>
  <si>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</si>
  <si>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</si>
  <si>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</si>
  <si>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</si>
  <si>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</si>
  <si>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</si>
  <si>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</si>
  <si>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</si>
  <si>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</si>
  <si>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</si>
  <si>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</si>
  <si>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</si>
  <si>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</si>
  <si>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</si>
  <si>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</si>
  <si>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</si>
  <si>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</si>
  <si>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</si>
  <si>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</si>
  <si>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</si>
  <si>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</si>
  <si>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</si>
  <si>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</si>
  <si>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</si>
  <si>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</si>
  <si>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</si>
  <si>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</si>
  <si>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</si>
  <si>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</si>
  <si>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</si>
  <si>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</si>
  <si>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</si>
  <si>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</si>
  <si>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</si>
  <si>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</si>
  <si>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</si>
  <si>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</si>
  <si>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</si>
  <si>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</si>
  <si>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</si>
  <si>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</si>
  <si>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</si>
  <si>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</si>
  <si>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</si>
  <si>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</si>
  <si>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</si>
  <si>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</si>
  <si>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</si>
  <si>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</si>
  <si>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</si>
  <si>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</si>
  <si>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</si>
  <si>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</si>
  <si>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</si>
  <si>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</si>
  <si>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</si>
  <si>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</si>
  <si>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</si>
  <si>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</si>
  <si>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</si>
  <si>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</si>
  <si>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</si>
  <si>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</si>
  <si>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</si>
  <si>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</si>
  <si>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</si>
  <si>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</si>
  <si>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</si>
  <si>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</si>
  <si>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</si>
  <si>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</si>
  <si>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</si>
  <si>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</si>
  <si>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</si>
  <si>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</si>
  <si>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</si>
  <si>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</si>
  <si>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</si>
  <si>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</si>
  <si>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</si>
  <si>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</si>
  <si>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</si>
  <si>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</si>
  <si>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</si>
  <si>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</si>
  <si>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</si>
  <si>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</si>
  <si>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</si>
  <si>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</si>
  <si>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</si>
  <si>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</si>
  <si>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</si>
  <si>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</si>
  <si>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</si>
  <si>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</si>
  <si>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</si>
  <si>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</si>
  <si>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</si>
  <si>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</si>
  <si>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</si>
  <si>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</si>
  <si>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</si>
  <si>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</si>
  <si>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</si>
  <si>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</si>
  <si>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</si>
  <si>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</si>
  <si>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</si>
  <si>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</si>
  <si>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</si>
  <si>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</si>
  <si>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</si>
  <si>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</si>
  <si>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</si>
  <si>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</si>
  <si>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</si>
  <si>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</si>
  <si>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</si>
  <si>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</si>
  <si>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</si>
  <si>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</si>
  <si>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</si>
  <si>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</si>
  <si>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</si>
  <si>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</si>
  <si>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</si>
  <si>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</si>
  <si>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</si>
  <si>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</si>
  <si>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</si>
  <si>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</si>
  <si>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</si>
  <si>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</si>
  <si>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</si>
  <si>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</si>
  <si>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</si>
  <si>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</si>
  <si>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</si>
  <si>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</si>
  <si>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</si>
  <si>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</si>
  <si>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</si>
  <si>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</si>
  <si>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</si>
  <si>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</si>
  <si>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</si>
  <si>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</si>
  <si>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</si>
  <si>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</si>
  <si>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</si>
  <si>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</si>
  <si>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</si>
  <si>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</si>
  <si>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</si>
  <si>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</si>
  <si>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</si>
  <si>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</si>
  <si>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</si>
  <si>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</si>
  <si>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</si>
  <si>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</si>
  <si>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</si>
  <si>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</si>
  <si>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</si>
  <si>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</si>
  <si>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</si>
  <si>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</si>
  <si>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</si>
  <si>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</si>
  <si>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</si>
  <si>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</si>
  <si>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</si>
  <si>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</si>
  <si>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</si>
  <si>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</si>
  <si>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</si>
  <si>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</si>
  <si>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</si>
  <si>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</si>
  <si>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</si>
  <si>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</si>
  <si>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</si>
  <si>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</si>
  <si>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</si>
  <si>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</si>
  <si>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</si>
  <si>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</si>
  <si>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</si>
  <si>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</si>
  <si>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</si>
  <si>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</si>
  <si>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</si>
  <si>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</si>
  <si>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</si>
  <si>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</si>
  <si>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</si>
  <si>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</si>
  <si>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</si>
  <si>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</si>
  <si>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</si>
  <si>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</si>
  <si>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</si>
  <si>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</si>
  <si>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</si>
  <si>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</si>
  <si>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</si>
  <si>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</si>
  <si>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</si>
  <si>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</si>
  <si>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</si>
  <si>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</si>
  <si>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</si>
  <si>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</si>
  <si>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</si>
  <si>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</si>
  <si>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</si>
  <si>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</si>
  <si>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</si>
  <si>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</si>
  <si>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</si>
  <si>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</si>
  <si>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</si>
  <si>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</si>
  <si>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</si>
  <si>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</si>
  <si>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</si>
  <si>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</si>
  <si>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</si>
  <si>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</si>
  <si>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</si>
  <si>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</si>
  <si>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</si>
  <si>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</si>
  <si>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</si>
  <si>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</si>
  <si>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</si>
  <si>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</si>
  <si>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</si>
  <si>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</si>
  <si>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</si>
  <si>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</si>
  <si>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</si>
  <si>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</si>
  <si>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</si>
  <si>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</si>
  <si>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</si>
  <si>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</si>
  <si>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</si>
  <si>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</si>
  <si>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</si>
  <si>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</si>
  <si>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</si>
  <si>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</si>
  <si>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</si>
  <si>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</si>
  <si>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</si>
  <si>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</si>
  <si>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</si>
  <si>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</si>
  <si>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</si>
  <si>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</si>
  <si>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</si>
  <si>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</si>
  <si>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</si>
  <si>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</si>
  <si>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</si>
  <si>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</si>
  <si>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</si>
  <si>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</si>
  <si>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</si>
  <si>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</si>
  <si>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</si>
  <si>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</si>
  <si>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</si>
  <si>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</si>
  <si>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</si>
  <si>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</si>
  <si>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</si>
  <si>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</si>
  <si>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</si>
  <si>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</si>
  <si>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</si>
  <si>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</si>
  <si>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</si>
  <si>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</si>
  <si>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</si>
  <si>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</si>
  <si>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</si>
  <si>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</si>
  <si>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</si>
  <si>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</si>
  <si>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</si>
  <si>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</si>
  <si>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</si>
  <si>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</si>
  <si>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</si>
  <si>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</si>
  <si>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</si>
  <si>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</si>
  <si>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</si>
  <si>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</si>
  <si>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</si>
  <si>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</si>
  <si>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</si>
  <si>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</si>
  <si>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</si>
  <si>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</si>
  <si>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</si>
  <si>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</si>
  <si>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</si>
  <si>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</si>
  <si>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</si>
  <si>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</si>
  <si>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</si>
  <si>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</si>
  <si>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</si>
  <si>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</si>
  <si>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</si>
  <si>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</si>
  <si>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</si>
  <si>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</si>
  <si>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</si>
  <si>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</si>
  <si>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</si>
  <si>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</si>
  <si>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</si>
  <si>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</si>
  <si>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</si>
  <si>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</si>
  <si>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</si>
  <si>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</si>
  <si>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</si>
  <si>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</si>
  <si>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</si>
  <si>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</si>
  <si>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</si>
  <si>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</si>
  <si>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</si>
  <si>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</si>
  <si>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</si>
  <si>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</si>
  <si>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</si>
  <si>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</si>
  <si>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</si>
  <si>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</si>
  <si>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</si>
  <si>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</si>
  <si>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</si>
  <si>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</si>
  <si>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</si>
  <si>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</si>
  <si>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</si>
  <si>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</si>
  <si>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</si>
  <si>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</si>
  <si>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</si>
  <si>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</si>
  <si>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</si>
  <si>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</si>
  <si>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</si>
  <si>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</si>
  <si>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</si>
  <si>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</si>
  <si>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</si>
  <si>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</si>
  <si>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</si>
  <si>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</si>
  <si>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</si>
  <si>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</si>
  <si>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</si>
  <si>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</si>
  <si>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</si>
  <si>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</si>
  <si>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</si>
  <si>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</si>
  <si>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</si>
  <si>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</si>
  <si>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</si>
  <si>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</si>
  <si>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</si>
  <si>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</si>
  <si>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</si>
  <si>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</si>
  <si>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</si>
  <si>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</si>
  <si>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</si>
  <si>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</si>
  <si>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</si>
  <si>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</si>
  <si>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</si>
  <si>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</si>
  <si>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</si>
  <si>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</si>
  <si>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</si>
  <si>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</si>
  <si>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</si>
  <si>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</si>
  <si>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</si>
  <si>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</si>
  <si>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</si>
  <si>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</si>
  <si>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</si>
  <si>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</si>
  <si>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</si>
  <si>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</si>
  <si>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</si>
  <si>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</si>
  <si>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</si>
  <si>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</si>
  <si>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</si>
  <si>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</si>
  <si>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</si>
  <si>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</si>
  <si>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</si>
  <si>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</si>
  <si>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</si>
  <si>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</si>
  <si>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</si>
  <si>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</si>
  <si>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</si>
  <si>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</si>
  <si>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</si>
  <si>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</si>
  <si>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</si>
  <si>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</si>
  <si>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</si>
  <si>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</si>
  <si>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</si>
  <si>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</si>
  <si>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</si>
  <si>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</si>
  <si>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</si>
  <si>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</si>
  <si>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</si>
  <si>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</si>
  <si>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</si>
  <si>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</si>
  <si>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</si>
  <si>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</si>
  <si>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</si>
  <si>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</si>
  <si>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</si>
  <si>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</si>
  <si>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</si>
  <si>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</si>
  <si>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</si>
  <si>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</si>
  <si>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</si>
  <si>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</si>
  <si>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</si>
  <si>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</si>
  <si>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</si>
  <si>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</si>
  <si>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</si>
  <si>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</si>
  <si>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</si>
  <si>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</si>
  <si>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</si>
  <si>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</si>
  <si>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</si>
  <si>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</si>
  <si>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</si>
  <si>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</si>
  <si>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</si>
  <si>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</si>
  <si>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</si>
  <si>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</si>
  <si>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</si>
  <si>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</si>
  <si>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</si>
  <si>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</si>
  <si>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</si>
  <si>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</si>
  <si>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</si>
  <si>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</si>
  <si>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</si>
  <si>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</si>
  <si>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</si>
  <si>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</si>
  <si>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</si>
  <si>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</si>
  <si>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</si>
  <si>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</si>
  <si>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</si>
  <si>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</si>
  <si>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</si>
  <si>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</si>
  <si>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</si>
  <si>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</si>
  <si>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</si>
  <si>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</si>
  <si>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</si>
  <si>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</si>
  <si>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</si>
  <si>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</si>
  <si>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</si>
  <si>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</si>
  <si>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</si>
  <si>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</si>
  <si>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</si>
  <si>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</si>
  <si>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</si>
  <si>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</si>
  <si>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</si>
  <si>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</si>
  <si>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</si>
  <si>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</si>
  <si>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</si>
  <si>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</si>
  <si>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</si>
  <si>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</si>
  <si>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</si>
  <si>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</si>
  <si>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</si>
  <si>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</si>
  <si>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</si>
  <si>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</si>
  <si>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</si>
  <si>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</si>
  <si>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</si>
  <si>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</si>
  <si>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</si>
  <si>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</si>
  <si>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</si>
  <si>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</si>
  <si>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</si>
  <si>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</si>
  <si>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</si>
  <si>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</si>
  <si>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</si>
  <si>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</si>
  <si>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</si>
  <si>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</si>
  <si>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</si>
  <si>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</si>
  <si>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</si>
  <si>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</si>
  <si>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</si>
  <si>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</si>
  <si>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</si>
  <si>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</si>
  <si>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</si>
  <si>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</si>
  <si>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</si>
  <si>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</si>
  <si>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</si>
  <si>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</si>
  <si>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</si>
  <si>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</si>
  <si>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</si>
  <si>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</si>
  <si>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</si>
  <si>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</si>
  <si>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</si>
  <si>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</si>
  <si>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</si>
  <si>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</si>
  <si>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</si>
  <si>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</si>
  <si>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</si>
  <si>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</si>
  <si>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</si>
  <si>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</si>
  <si>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</si>
  <si>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</si>
  <si>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</si>
  <si>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</si>
  <si>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</si>
  <si>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</si>
  <si>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</si>
  <si>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</si>
  <si>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</si>
  <si>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</si>
  <si>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</si>
  <si>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</si>
  <si>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</si>
  <si>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</si>
  <si>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</si>
  <si>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</si>
  <si>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</si>
  <si>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</si>
  <si>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</si>
  <si>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</si>
  <si>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</si>
  <si>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</si>
  <si>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</si>
  <si>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</si>
  <si>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</si>
  <si>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</si>
  <si>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</si>
  <si>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</si>
  <si>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</si>
  <si>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</si>
  <si>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</si>
  <si>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</si>
  <si>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</si>
  <si>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</si>
  <si>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</si>
  <si>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</si>
  <si>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</si>
  <si>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</si>
  <si>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</si>
  <si>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</si>
  <si>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</si>
  <si>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</si>
  <si>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</si>
  <si>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</si>
  <si>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</si>
  <si>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</si>
  <si>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</si>
  <si>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</si>
  <si>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</si>
  <si>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</si>
  <si>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</si>
  <si>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</si>
  <si>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</si>
  <si>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</si>
  <si>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</si>
  <si>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</si>
  <si>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</si>
  <si>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</si>
  <si>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</si>
  <si>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</si>
  <si>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</si>
  <si>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</si>
  <si>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</si>
  <si>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</si>
  <si>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</si>
  <si>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</si>
  <si>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</si>
  <si>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</si>
  <si>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</si>
  <si>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</si>
  <si>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</si>
  <si>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</si>
  <si>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</si>
  <si>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</si>
  <si>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</si>
  <si>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</si>
  <si>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</si>
  <si>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</si>
  <si>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</si>
  <si>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</si>
  <si>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</si>
  <si>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</si>
  <si>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</si>
  <si>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</si>
  <si>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</si>
  <si>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</si>
  <si>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</si>
  <si>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</si>
  <si>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</si>
  <si>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</si>
  <si>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</si>
  <si>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</si>
  <si>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</si>
  <si>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</si>
  <si>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</si>
  <si>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</si>
  <si>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</si>
  <si>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</si>
  <si>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</si>
  <si>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</si>
  <si>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</si>
  <si>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</si>
  <si>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</si>
  <si>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</si>
  <si>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</si>
  <si>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</si>
  <si>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</si>
  <si>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</si>
  <si>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</si>
  <si>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</si>
  <si>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</si>
  <si>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</si>
  <si>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</si>
  <si>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</si>
  <si>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</si>
  <si>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</si>
  <si>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</si>
  <si>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</si>
  <si>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</si>
  <si>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</si>
  <si>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</si>
  <si>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</si>
  <si>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</si>
  <si>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</si>
  <si>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</si>
  <si>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</si>
  <si>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</si>
  <si>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</si>
  <si>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</si>
  <si>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</si>
  <si>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</si>
  <si>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</si>
  <si>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</si>
  <si>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</si>
  <si>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</si>
  <si>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</si>
  <si>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</si>
  <si>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</si>
  <si>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</si>
  <si>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</si>
  <si>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</si>
  <si>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</si>
  <si>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</si>
  <si>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</si>
  <si>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</si>
  <si>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</si>
  <si>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</si>
  <si>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</si>
  <si>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</si>
  <si>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</si>
  <si>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</si>
  <si>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</si>
  <si>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</si>
  <si>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</si>
  <si>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</si>
  <si>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</si>
  <si>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</si>
  <si>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</si>
  <si>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</si>
  <si>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</si>
  <si>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</si>
  <si>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</si>
  <si>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</si>
  <si>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</si>
  <si>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</si>
  <si>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</si>
  <si>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</si>
  <si>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</si>
  <si>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</si>
  <si>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</si>
  <si>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</si>
  <si>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</si>
  <si>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</si>
  <si>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</si>
  <si>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</si>
  <si>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</si>
  <si>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</si>
  <si>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</si>
  <si>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</si>
  <si>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</si>
  <si>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</si>
  <si>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</si>
  <si>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</si>
  <si>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</si>
  <si>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</si>
  <si>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</si>
  <si>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</si>
  <si>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</si>
  <si>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</si>
  <si>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</si>
  <si>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</si>
  <si>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</si>
  <si>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</si>
  <si>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</si>
  <si>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</si>
  <si>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</si>
  <si>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</si>
  <si>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</si>
  <si>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</si>
  <si>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</si>
  <si>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</si>
  <si>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</si>
  <si>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</si>
  <si>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</si>
  <si>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</si>
  <si>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</si>
  <si>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</si>
  <si>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</si>
  <si>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</si>
  <si>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</si>
  <si>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</si>
  <si>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</si>
  <si>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</si>
  <si>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</si>
  <si>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</si>
  <si>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</si>
  <si>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</si>
  <si>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</si>
  <si>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</si>
  <si>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</si>
  <si>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</si>
  <si>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</si>
  <si>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</si>
  <si>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</si>
  <si>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</si>
  <si>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</si>
  <si>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</si>
  <si>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</si>
  <si>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</si>
  <si>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</si>
  <si>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</si>
  <si>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</si>
  <si>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</si>
  <si>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</si>
  <si>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</si>
  <si>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</si>
  <si>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</si>
  <si>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</si>
  <si>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</si>
  <si>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</si>
  <si>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</si>
  <si>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</si>
  <si>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</si>
  <si>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</si>
  <si>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</si>
  <si>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</si>
  <si>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</si>
  <si>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</si>
  <si>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</si>
  <si>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</si>
  <si>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</si>
  <si>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</si>
  <si>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</si>
  <si>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</si>
  <si>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</si>
  <si>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</si>
  <si>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</si>
  <si>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</si>
  <si>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</si>
  <si>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</si>
  <si>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</si>
  <si>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</si>
  <si>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</si>
  <si>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</si>
  <si>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</si>
  <si>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</si>
  <si>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</si>
  <si>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</si>
  <si>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</si>
  <si>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</si>
  <si>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</si>
  <si>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</si>
  <si>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</si>
  <si>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</si>
  <si>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</si>
  <si>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</si>
  <si>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</si>
  <si>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</si>
  <si>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</si>
  <si>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</si>
  <si>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</si>
  <si>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</si>
  <si>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</si>
  <si>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</si>
  <si>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</si>
  <si>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</si>
  <si>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</si>
  <si>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</si>
  <si>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</si>
  <si>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</si>
  <si>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</si>
  <si>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</si>
  <si>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</si>
  <si>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</si>
  <si>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</si>
  <si>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</si>
  <si>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</si>
  <si>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</si>
  <si>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</si>
  <si>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</si>
  <si>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</si>
  <si>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</si>
  <si>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</si>
  <si>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</si>
  <si>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</si>
  <si>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</si>
  <si>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</si>
  <si>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</si>
  <si>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</si>
  <si>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</si>
  <si>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</si>
  <si>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</si>
  <si>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</si>
  <si>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</si>
  <si>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</si>
  <si>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</si>
  <si>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</si>
  <si>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</si>
  <si>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</si>
  <si>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</si>
  <si>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</si>
  <si>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</si>
  <si>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</si>
  <si>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</si>
  <si>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</si>
  <si>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</si>
  <si>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</si>
  <si>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</si>
  <si>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</si>
  <si>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</si>
  <si>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</si>
  <si>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</si>
  <si>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</si>
  <si>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</si>
  <si>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</si>
  <si>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</si>
  <si>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</si>
  <si>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</si>
  <si>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</si>
  <si>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</si>
  <si>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</si>
  <si>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</si>
  <si>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</si>
  <si>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</si>
  <si>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</si>
  <si>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</si>
  <si>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</si>
  <si>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</si>
  <si>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</si>
  <si>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</si>
  <si>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</si>
  <si>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</si>
  <si>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</si>
  <si>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</si>
  <si>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</si>
  <si>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</si>
  <si>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</si>
  <si>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</si>
  <si>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</si>
  <si>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</si>
  <si>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</si>
  <si>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</si>
  <si>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</si>
  <si>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</si>
  <si>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</si>
  <si>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</si>
  <si>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</si>
  <si>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</si>
  <si>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</si>
  <si>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</si>
  <si>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</si>
  <si>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</si>
  <si>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</si>
  <si>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</si>
  <si>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</si>
  <si>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</si>
  <si>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</si>
  <si>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</si>
  <si>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</si>
  <si>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</si>
  <si>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</si>
  <si>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</si>
  <si>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</si>
  <si>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</si>
  <si>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</si>
  <si>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</si>
  <si>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</si>
  <si>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</si>
  <si>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</si>
  <si>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</si>
  <si>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</si>
  <si>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</si>
  <si>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</si>
  <si>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</si>
  <si>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</si>
  <si>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</si>
  <si>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</si>
  <si>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</si>
  <si>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</si>
  <si>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</si>
  <si>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</si>
  <si>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</si>
  <si>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</si>
  <si>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</si>
  <si>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</si>
  <si>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</si>
  <si>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</si>
  <si>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</si>
  <si>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</si>
  <si>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</si>
  <si>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</si>
  <si>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</si>
  <si>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</si>
  <si>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</si>
  <si>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</si>
  <si>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</si>
  <si>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</si>
  <si>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</si>
  <si>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</si>
  <si>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</si>
  <si>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</si>
  <si>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</si>
  <si>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</si>
  <si>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</si>
  <si>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</si>
  <si>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</si>
  <si>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</si>
  <si>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</si>
  <si>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</si>
  <si>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</si>
  <si>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</si>
  <si>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</si>
  <si>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</si>
  <si>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</si>
  <si>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</si>
  <si>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</si>
  <si>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</si>
  <si>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</si>
  <si>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</si>
  <si>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</si>
  <si>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</si>
  <si>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</si>
  <si>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</si>
  <si>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</si>
  <si>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</si>
  <si>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</si>
  <si>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</si>
  <si>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</si>
  <si>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</si>
  <si>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</si>
  <si>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</si>
  <si>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</si>
  <si>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</si>
  <si>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</si>
  <si>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</si>
  <si>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</si>
  <si>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</si>
  <si>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</si>
  <si>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</si>
  <si>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</si>
  <si>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</si>
  <si>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</si>
  <si>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</si>
  <si>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</si>
  <si>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</si>
  <si>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</si>
  <si>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</si>
  <si>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</si>
  <si>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</si>
  <si>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</si>
  <si>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</si>
  <si>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</si>
  <si>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</si>
  <si>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</si>
  <si>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</si>
  <si>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</si>
  <si>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</si>
  <si>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</si>
  <si>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</si>
  <si>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</si>
  <si>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</si>
  <si>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</si>
  <si>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</si>
  <si>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</si>
  <si>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</si>
  <si>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</si>
  <si>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</si>
  <si>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</si>
  <si>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</si>
  <si>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</si>
  <si>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</si>
  <si>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</si>
  <si>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</si>
  <si>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</si>
  <si>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</si>
  <si>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</si>
  <si>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</si>
  <si>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</si>
  <si>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</si>
  <si>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</si>
  <si>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</si>
  <si>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</si>
  <si>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</si>
  <si>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</si>
  <si>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</si>
  <si>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</si>
  <si>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</si>
  <si>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</si>
  <si>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</si>
  <si>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</si>
  <si>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</si>
  <si>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</si>
  <si>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</si>
  <si>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</si>
  <si>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</si>
  <si>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</si>
  <si>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</si>
  <si>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</si>
  <si>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</si>
  <si>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</si>
  <si>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</si>
  <si>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</si>
  <si>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</si>
  <si>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</si>
  <si>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</si>
  <si>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</si>
  <si>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</si>
  <si>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</si>
  <si>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</si>
  <si>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</si>
  <si>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</si>
  <si>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</si>
  <si>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</si>
  <si>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</si>
  <si>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</si>
  <si>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</si>
  <si>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</si>
  <si>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</si>
  <si>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</si>
  <si>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</si>
  <si>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</si>
  <si>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</si>
  <si>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</si>
  <si>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</si>
  <si>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</si>
  <si>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</si>
  <si>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</si>
  <si>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</si>
  <si>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</si>
  <si>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</si>
  <si>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</si>
  <si>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</si>
  <si>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</si>
  <si>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</si>
  <si>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</si>
  <si>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</si>
  <si>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</si>
  <si>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</si>
  <si>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</si>
  <si>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</si>
  <si>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</si>
  <si>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</si>
  <si>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</si>
  <si>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</si>
  <si>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</si>
  <si>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</si>
  <si>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</si>
  <si>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</si>
  <si>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</si>
  <si>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</si>
  <si>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</si>
  <si>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</si>
  <si>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</si>
  <si>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</si>
  <si>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</si>
  <si>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</si>
  <si>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</si>
  <si>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</si>
  <si>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</si>
  <si>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</si>
  <si>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</si>
  <si>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</si>
  <si>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</si>
  <si>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</si>
  <si>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</si>
  <si>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</si>
  <si>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</si>
  <si>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</si>
  <si>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</si>
  <si>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</si>
  <si>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</si>
  <si>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</si>
  <si>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</si>
  <si>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</si>
  <si>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</si>
  <si>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</si>
  <si>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</si>
  <si>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</si>
  <si>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</si>
  <si>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</si>
  <si>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</si>
  <si>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</si>
  <si>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</si>
  <si>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</si>
  <si>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</si>
  <si>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</si>
  <si>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</si>
  <si>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</si>
  <si>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</si>
  <si>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</si>
  <si>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</si>
  <si>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</si>
  <si>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</si>
  <si>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</si>
  <si>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</si>
  <si>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</si>
  <si>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</si>
  <si>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</si>
  <si>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</si>
  <si>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</si>
  <si>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</si>
  <si>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</si>
  <si>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</si>
  <si>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</si>
  <si>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</si>
  <si>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</si>
  <si>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</si>
  <si>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</si>
  <si>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</si>
  <si>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</si>
  <si>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</si>
  <si>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</si>
  <si>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</si>
  <si>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</si>
  <si>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</si>
  <si>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</si>
  <si>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</si>
  <si>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</si>
  <si>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</si>
  <si>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</si>
  <si>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</si>
  <si>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</si>
  <si>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</si>
  <si>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</si>
  <si>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</si>
  <si>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</si>
  <si>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</si>
  <si>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</si>
  <si>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</si>
  <si>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</si>
  <si>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</si>
  <si>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</si>
  <si>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</si>
  <si>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</si>
  <si>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</si>
  <si>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</si>
  <si>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</si>
  <si>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</si>
  <si>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</si>
  <si>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</si>
  <si>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</si>
  <si>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</si>
  <si>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</si>
  <si>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</si>
  <si>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</si>
  <si>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</si>
  <si>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</si>
  <si>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</si>
  <si>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</si>
  <si>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</si>
  <si>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</si>
  <si>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</si>
  <si>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</si>
  <si>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</si>
  <si>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</si>
  <si>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</si>
  <si>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</si>
  <si>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</si>
  <si>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</si>
  <si>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</si>
  <si>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</si>
  <si>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</si>
  <si>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</si>
  <si>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</si>
  <si>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</si>
  <si>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</si>
  <si>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</si>
  <si>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</si>
  <si>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</si>
  <si>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</si>
  <si>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</si>
  <si>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</si>
  <si>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</si>
  <si>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</si>
  <si>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</si>
  <si>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</si>
  <si>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</si>
  <si>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</si>
  <si>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</si>
  <si>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</si>
  <si>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</si>
  <si>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</si>
  <si>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</si>
  <si>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</si>
  <si>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</si>
  <si>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</si>
  <si>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</si>
  <si>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</si>
  <si>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</si>
  <si>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</si>
  <si>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</si>
  <si>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</si>
  <si>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</si>
  <si>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</si>
  <si>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</si>
  <si>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</si>
  <si>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</si>
  <si>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</si>
  <si>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</si>
  <si>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</si>
  <si>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</si>
  <si>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</si>
  <si>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</si>
  <si>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</si>
  <si>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</si>
  <si>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</si>
  <si>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</si>
  <si>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</si>
  <si>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</si>
  <si>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</si>
  <si>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</si>
  <si>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</si>
  <si>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</si>
  <si>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</si>
  <si>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</si>
  <si>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</si>
  <si>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</si>
  <si>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</si>
  <si>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</si>
  <si>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</si>
  <si>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</si>
  <si>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</si>
  <si>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</si>
  <si>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</si>
  <si>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</si>
  <si>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</si>
  <si>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</si>
  <si>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</si>
  <si>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</si>
  <si>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</si>
  <si>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</si>
  <si>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</si>
  <si>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</si>
  <si>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</si>
  <si>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</si>
  <si>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</si>
  <si>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</si>
  <si>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</si>
  <si>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</si>
  <si>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</si>
  <si>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</si>
  <si>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</si>
  <si>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</si>
  <si>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</si>
  <si>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</si>
  <si>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</si>
  <si>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</si>
  <si>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</si>
  <si>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</si>
  <si>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</si>
  <si>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</si>
  <si>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</si>
  <si>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</si>
  <si>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</si>
  <si>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</si>
  <si>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</si>
  <si>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</si>
  <si>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</si>
  <si>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</si>
  <si>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</si>
  <si>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</si>
  <si>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</si>
  <si>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</si>
  <si>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</si>
  <si>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</si>
  <si>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</si>
  <si>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</si>
  <si>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</si>
  <si>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</si>
  <si>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</si>
  <si>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</si>
  <si>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</si>
  <si>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</si>
  <si>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</si>
  <si>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</si>
  <si>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</si>
  <si>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</si>
  <si>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</si>
  <si>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</si>
  <si>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</si>
  <si>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</si>
  <si>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</si>
  <si>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</si>
  <si>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</si>
  <si>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</si>
  <si>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</si>
  <si>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</si>
  <si>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</si>
  <si>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</si>
  <si>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</si>
  <si>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</si>
  <si>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</si>
  <si>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</si>
  <si>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</si>
  <si>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</si>
  <si>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</si>
  <si>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</si>
  <si>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</si>
  <si>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</si>
  <si>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</si>
  <si>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</si>
  <si>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</si>
  <si>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</si>
  <si>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</si>
  <si>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</si>
  <si>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</si>
  <si>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</si>
  <si>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</si>
  <si>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</si>
  <si>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</si>
  <si>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</si>
  <si>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</si>
  <si>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</si>
  <si>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</si>
  <si>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</si>
  <si>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</si>
  <si>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</si>
  <si>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</si>
  <si>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</si>
  <si>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</si>
  <si>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</si>
  <si>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</si>
  <si>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</si>
  <si>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</si>
  <si>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</si>
  <si>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</si>
  <si>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</si>
  <si>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</si>
  <si>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</si>
  <si>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</si>
  <si>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</si>
  <si>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</si>
  <si>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</si>
  <si>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</si>
  <si>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</si>
  <si>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</si>
  <si>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</si>
  <si>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</si>
  <si>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</si>
  <si>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</si>
  <si>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</si>
  <si>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</si>
  <si>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</si>
  <si>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</si>
  <si>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</si>
  <si>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</si>
  <si>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</si>
  <si>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</si>
  <si>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</si>
  <si>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</si>
  <si>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</si>
  <si>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</si>
  <si>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</si>
  <si>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</si>
  <si>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</si>
  <si>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</si>
  <si>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</si>
  <si>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</si>
  <si>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</si>
  <si>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</si>
  <si>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</si>
  <si>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</si>
  <si>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</si>
  <si>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</si>
  <si>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</si>
  <si>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</si>
  <si>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</si>
  <si>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</si>
  <si>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</si>
  <si>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</si>
  <si>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</si>
  <si>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</si>
  <si>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</si>
  <si>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</si>
  <si>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</si>
  <si>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</si>
  <si>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</si>
  <si>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</si>
  <si>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</si>
  <si>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</si>
  <si>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</si>
  <si>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</si>
  <si>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</si>
  <si>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</si>
  <si>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</si>
  <si>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</si>
  <si>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</si>
  <si>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</si>
  <si>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</si>
  <si>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</si>
  <si>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</si>
  <si>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</si>
  <si>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</si>
  <si>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</si>
  <si>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</si>
  <si>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</si>
  <si>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</si>
  <si>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</si>
  <si>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</si>
  <si>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</si>
  <si>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</si>
  <si>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</si>
  <si>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</si>
  <si>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</si>
  <si>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</si>
  <si>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</si>
  <si>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</si>
  <si>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</si>
  <si>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</si>
  <si>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</si>
  <si>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</si>
  <si>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</si>
  <si>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</si>
  <si>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</si>
  <si>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</si>
  <si>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</si>
  <si>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</si>
  <si>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</si>
  <si>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</si>
  <si>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</si>
  <si>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</si>
  <si>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</si>
  <si>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</si>
  <si>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</si>
  <si>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</si>
  <si>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</si>
  <si>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</si>
  <si>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</si>
  <si>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</si>
  <si>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</si>
  <si>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</si>
  <si>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</si>
  <si>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</si>
  <si>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</si>
  <si>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</si>
  <si>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</si>
  <si>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</si>
  <si>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</si>
  <si>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</si>
  <si>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</si>
  <si>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</si>
  <si>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</si>
  <si>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</si>
  <si>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</si>
  <si>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</si>
  <si>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</si>
  <si>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</si>
  <si>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</si>
  <si>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</si>
  <si>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</si>
  <si>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</si>
  <si>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</si>
  <si>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</si>
  <si>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</si>
  <si>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</si>
  <si>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</si>
  <si>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</si>
  <si>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</si>
  <si>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</si>
  <si>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</si>
  <si>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</si>
  <si>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</si>
  <si>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</si>
  <si>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</si>
  <si>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</si>
  <si>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</si>
  <si>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</si>
  <si>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</si>
  <si>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</si>
  <si>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</si>
  <si>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</si>
  <si>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</si>
  <si>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</si>
  <si>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</si>
  <si>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</si>
  <si>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</si>
  <si>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</si>
  <si>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</si>
  <si>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</si>
  <si>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</si>
  <si>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</si>
  <si>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</si>
  <si>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</si>
  <si>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</si>
  <si>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</si>
  <si>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</si>
  <si>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</si>
  <si>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</si>
  <si>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</si>
  <si>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</si>
  <si>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</si>
  <si>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</si>
  <si>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</si>
  <si>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</si>
  <si>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</si>
  <si>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</si>
  <si>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</si>
  <si>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</si>
  <si>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</si>
  <si>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</si>
  <si>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</si>
  <si>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</si>
  <si>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</si>
  <si>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</si>
  <si>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</si>
  <si>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</si>
  <si>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</si>
  <si>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</si>
  <si>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</si>
  <si>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</si>
  <si>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</si>
  <si>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</si>
  <si>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</si>
  <si>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</si>
  <si>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</si>
  <si>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</si>
  <si>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</si>
  <si>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</si>
  <si>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</si>
  <si>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</si>
  <si>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</si>
  <si>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</si>
  <si>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</si>
  <si>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</si>
  <si>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</si>
  <si>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</si>
  <si>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</si>
  <si>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</si>
  <si>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</si>
  <si>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</si>
  <si>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</si>
  <si>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</si>
  <si>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</si>
  <si>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</si>
  <si>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</si>
  <si>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</si>
  <si>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</si>
  <si>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</si>
  <si>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</si>
  <si>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</si>
  <si>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</si>
  <si>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</si>
  <si>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</si>
  <si>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</si>
  <si>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</si>
  <si>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</si>
  <si>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</si>
  <si>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</si>
  <si>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</si>
  <si>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</si>
  <si>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</si>
  <si>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</si>
  <si>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</si>
  <si>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</si>
  <si>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</si>
  <si>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</si>
  <si>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</si>
  <si>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</si>
  <si>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</si>
  <si>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</si>
  <si>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</si>
  <si>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</si>
  <si>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</si>
  <si>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</si>
  <si>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</si>
  <si>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</si>
  <si>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</si>
  <si>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</si>
  <si>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</si>
  <si>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</si>
  <si>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</si>
  <si>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</si>
  <si>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</si>
  <si>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</si>
  <si>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</si>
  <si>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</si>
  <si>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</si>
  <si>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</si>
  <si>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</si>
  <si>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</si>
  <si>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</si>
  <si>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</si>
  <si>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</si>
  <si>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</si>
  <si>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</si>
  <si>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</si>
  <si>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</si>
  <si>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</si>
  <si>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</si>
  <si>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</si>
  <si>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</si>
  <si>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</si>
  <si>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</si>
  <si>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</si>
  <si>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</si>
  <si>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</si>
  <si>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</si>
  <si>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</si>
  <si>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</si>
  <si>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</si>
  <si>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</si>
  <si>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</si>
  <si>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</si>
  <si>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</si>
  <si>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</si>
  <si>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</si>
  <si>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</si>
  <si>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</si>
  <si>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</si>
  <si>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</si>
  <si>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</si>
  <si>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</si>
  <si>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</si>
  <si>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</si>
  <si>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</si>
  <si>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</si>
  <si>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</si>
  <si>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</si>
  <si>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</si>
  <si>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</si>
  <si>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</si>
  <si>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</si>
  <si>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</si>
  <si>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</si>
  <si>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</si>
  <si>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</si>
  <si>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</si>
  <si>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</si>
  <si>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</si>
  <si>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</si>
  <si>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</si>
  <si>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</si>
  <si>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</si>
  <si>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</si>
  <si>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</si>
  <si>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</si>
  <si>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</si>
  <si>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</si>
  <si>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</si>
  <si>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</si>
  <si>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</si>
  <si>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</si>
  <si>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</si>
  <si>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</si>
  <si>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</si>
  <si>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</si>
  <si>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</si>
  <si>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</si>
  <si>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</si>
  <si>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</si>
  <si>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</si>
  <si>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</si>
  <si>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</si>
  <si>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</si>
  <si>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</si>
  <si>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</si>
  <si>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</si>
  <si>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</si>
  <si>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</si>
  <si>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</si>
  <si>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</si>
  <si>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</si>
  <si>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</si>
  <si>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</si>
  <si>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</si>
  <si>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</si>
  <si>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</si>
  <si>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</si>
  <si>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</si>
  <si>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</si>
  <si>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</si>
  <si>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</si>
  <si>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</si>
  <si>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</si>
  <si>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</si>
  <si>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</si>
  <si>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</si>
  <si>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</si>
  <si>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</si>
  <si>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</si>
  <si>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</si>
  <si>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</si>
  <si>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</si>
  <si>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</si>
  <si>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</si>
  <si>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</si>
  <si>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</si>
  <si>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</si>
  <si>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</si>
  <si>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</si>
  <si>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</si>
  <si>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</si>
  <si>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</si>
  <si>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</si>
  <si>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</si>
  <si>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</si>
  <si>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</si>
  <si>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</si>
  <si>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</si>
  <si>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</si>
  <si>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</si>
  <si>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</si>
  <si>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</si>
  <si>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</si>
  <si>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</si>
  <si>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</si>
  <si>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</si>
  <si>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</si>
  <si>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</si>
  <si>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</si>
  <si>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</si>
  <si>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</si>
  <si>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</si>
  <si>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</si>
  <si>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</si>
  <si>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</si>
  <si>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</si>
  <si>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</si>
  <si>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</si>
  <si>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</si>
  <si>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</si>
  <si>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</si>
  <si>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</si>
  <si>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</si>
  <si>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</si>
  <si>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</si>
  <si>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</si>
  <si>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</si>
  <si>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</si>
  <si>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</si>
  <si>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</si>
  <si>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</si>
  <si>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</si>
  <si>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</si>
  <si>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</si>
  <si>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</si>
  <si>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</si>
  <si>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</si>
  <si>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</si>
  <si>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</si>
  <si>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</si>
  <si>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</si>
  <si>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</si>
  <si>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</si>
  <si>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</si>
  <si>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</si>
  <si>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</si>
  <si>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</si>
  <si>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</si>
  <si>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</si>
  <si>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</si>
  <si>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</si>
  <si>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</si>
  <si>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</si>
  <si>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</si>
  <si>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</si>
  <si>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</si>
  <si>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</si>
  <si>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</si>
  <si>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</si>
  <si>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</si>
  <si>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</si>
  <si>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</si>
  <si>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</si>
  <si>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</si>
  <si>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</si>
  <si>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</si>
  <si>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</si>
  <si>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</si>
  <si>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</si>
  <si>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</si>
  <si>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</si>
  <si>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</si>
  <si>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</si>
  <si>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</si>
  <si>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</si>
  <si>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</si>
  <si>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</si>
  <si>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</si>
  <si>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</si>
  <si>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</si>
  <si>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</si>
  <si>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</si>
  <si>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</si>
  <si>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</si>
  <si>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</si>
  <si>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</si>
  <si>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</si>
  <si>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</si>
  <si>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</si>
  <si>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</si>
  <si>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</si>
  <si>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</si>
  <si>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</si>
  <si>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</si>
  <si>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</si>
  <si>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</si>
  <si>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</si>
  <si>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</si>
  <si>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</si>
  <si>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</si>
  <si>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</si>
  <si>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</si>
  <si>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</si>
  <si>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</si>
  <si>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</si>
  <si>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</si>
  <si>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</si>
  <si>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</si>
  <si>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</si>
  <si>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</si>
  <si>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</si>
  <si>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</si>
  <si>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</si>
  <si>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</si>
  <si>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</si>
  <si>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</si>
  <si>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</si>
  <si>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</si>
  <si>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</si>
  <si>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</si>
  <si>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</si>
  <si>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</si>
  <si>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</si>
  <si>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</si>
  <si>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</si>
  <si>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</si>
  <si>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</si>
  <si>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</si>
  <si>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</si>
  <si>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</si>
  <si>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</si>
  <si>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</si>
  <si>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</si>
  <si>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</si>
  <si>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</si>
  <si>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</si>
  <si>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</si>
  <si>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</si>
  <si>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</si>
  <si>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</si>
  <si>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</si>
  <si>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</si>
  <si>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</si>
  <si>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</si>
  <si>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</si>
  <si>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</si>
  <si>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</si>
  <si>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</si>
  <si>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</si>
  <si>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</si>
  <si>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</si>
  <si>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</si>
  <si>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</si>
  <si>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</si>
  <si>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</si>
  <si>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</si>
  <si>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</si>
  <si>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</si>
  <si>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</si>
  <si>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</si>
  <si>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</si>
  <si>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</si>
  <si>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</si>
  <si>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</si>
  <si>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</si>
  <si>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</si>
  <si>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</si>
  <si>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</si>
  <si>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</si>
  <si>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</si>
  <si>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</si>
  <si>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</si>
  <si>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</si>
  <si>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</si>
  <si>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</si>
  <si>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</si>
  <si>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</si>
  <si>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</si>
  <si>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</si>
  <si>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</si>
  <si>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</si>
  <si>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</si>
  <si>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</si>
  <si>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</si>
  <si>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</si>
  <si>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</si>
  <si>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</si>
  <si>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</si>
  <si>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</si>
  <si>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</si>
  <si>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</si>
  <si>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</si>
  <si>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</si>
  <si>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</si>
  <si>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</si>
  <si>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</si>
  <si>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</si>
  <si>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</si>
  <si>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</si>
  <si>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</si>
  <si>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</si>
  <si>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</si>
  <si>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</si>
  <si>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</si>
  <si>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</si>
  <si>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</si>
  <si>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</si>
  <si>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</si>
  <si>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</si>
  <si>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</si>
  <si>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</si>
  <si>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</si>
  <si>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</si>
  <si>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</si>
  <si>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</si>
  <si>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</si>
  <si>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</si>
  <si>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</si>
  <si>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</si>
  <si>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</si>
  <si>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</si>
  <si>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</si>
  <si>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</si>
  <si>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</si>
  <si>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</si>
  <si>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</si>
  <si>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</si>
  <si>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</si>
  <si>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</si>
  <si>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</si>
  <si>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</si>
  <si>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</si>
  <si>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</si>
  <si>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</si>
  <si>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</si>
  <si>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</si>
  <si>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</si>
  <si>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</si>
  <si>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</si>
  <si>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</si>
  <si>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</si>
  <si>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</si>
  <si>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</si>
  <si>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</si>
  <si>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</si>
  <si>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</si>
  <si>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</si>
  <si>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</si>
  <si>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</si>
  <si>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</si>
  <si>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</si>
  <si>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</si>
  <si>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</si>
  <si>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</si>
  <si>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</si>
  <si>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</si>
  <si>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</si>
  <si>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</si>
  <si>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</si>
  <si>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</si>
  <si>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</si>
  <si>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</si>
  <si>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</si>
  <si>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</si>
  <si>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</si>
  <si>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</si>
  <si>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</si>
  <si>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</si>
  <si>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</si>
  <si>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</si>
  <si>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</si>
  <si>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</si>
  <si>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</si>
  <si>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</si>
  <si>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</si>
  <si>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</si>
  <si>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</si>
  <si>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</si>
  <si>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</si>
  <si>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</si>
  <si>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</si>
  <si>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</si>
  <si>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</si>
  <si>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</si>
  <si>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</si>
  <si>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</si>
  <si>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</si>
  <si>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</si>
  <si>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</si>
  <si>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</si>
  <si>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</si>
  <si>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</si>
  <si>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</si>
  <si>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</si>
  <si>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</si>
  <si>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</si>
  <si>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</si>
  <si>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</si>
  <si>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</si>
  <si>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</si>
  <si>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</si>
  <si>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</si>
  <si>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</si>
  <si>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</si>
  <si>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</si>
  <si>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</si>
  <si>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</si>
  <si>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</si>
  <si>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</si>
  <si>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</si>
  <si>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</si>
  <si>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</si>
  <si>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</si>
  <si>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</si>
  <si>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</si>
  <si>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</si>
  <si>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</si>
  <si>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</si>
  <si>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</si>
  <si>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</si>
  <si>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</si>
  <si>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</si>
  <si>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</si>
  <si>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</si>
  <si>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</si>
  <si>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</si>
  <si>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</si>
  <si>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</si>
  <si>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</si>
  <si>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</si>
  <si>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</si>
  <si>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</si>
  <si>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</si>
  <si>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</si>
  <si>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</si>
  <si>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</si>
  <si>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</si>
  <si>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</si>
  <si>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</si>
  <si>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</si>
  <si>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</si>
  <si>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</si>
  <si>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</si>
  <si>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</si>
  <si>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</si>
  <si>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</si>
  <si>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</si>
  <si>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</si>
  <si>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</si>
  <si>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</si>
  <si>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</si>
  <si>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</si>
  <si>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</si>
  <si>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</si>
  <si>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</si>
  <si>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</si>
  <si>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</si>
  <si>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</si>
  <si>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</si>
  <si>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</si>
  <si>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</si>
  <si>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</si>
  <si>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</si>
  <si>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</si>
  <si>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</si>
  <si>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</si>
  <si>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</si>
  <si>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</si>
  <si>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</si>
  <si>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</si>
  <si>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</si>
  <si>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</si>
  <si>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</si>
  <si>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</si>
  <si>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</si>
  <si>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</si>
  <si>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</si>
  <si>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</si>
  <si>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</si>
  <si>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</si>
  <si>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</si>
  <si>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</si>
  <si>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</si>
  <si>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</si>
  <si>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</si>
  <si>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</si>
  <si>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</si>
  <si>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</si>
  <si>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</si>
  <si>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</si>
  <si>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</si>
  <si>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</si>
  <si>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</si>
  <si>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</si>
  <si>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</si>
  <si>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</si>
  <si>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</si>
  <si>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</si>
  <si>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</si>
  <si>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</si>
  <si>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</si>
  <si>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</si>
  <si>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</si>
  <si>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</si>
  <si>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</si>
  <si>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</si>
  <si>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</si>
  <si>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</si>
  <si>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</si>
  <si>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</si>
  <si>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</si>
  <si>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</si>
  <si>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</si>
  <si>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</si>
  <si>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</si>
  <si>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</si>
  <si>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</si>
  <si>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</si>
  <si>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</si>
  <si>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</si>
  <si>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</si>
  <si>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</si>
  <si>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</si>
  <si>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</si>
  <si>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</si>
  <si>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</si>
  <si>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</si>
  <si>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</si>
  <si>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</si>
  <si>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</si>
  <si>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</si>
  <si>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</si>
  <si>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</si>
  <si>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</si>
  <si>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</si>
  <si>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</si>
  <si>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</si>
  <si>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</si>
  <si>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</si>
  <si>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</si>
  <si>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</si>
  <si>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</si>
  <si>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</si>
  <si>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</si>
  <si>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</si>
  <si>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</si>
  <si>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</si>
  <si>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</si>
  <si>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</si>
  <si>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</si>
  <si>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</si>
  <si>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</si>
  <si>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</si>
  <si>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</si>
  <si>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</si>
  <si>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</si>
  <si>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</si>
  <si>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</si>
  <si>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</si>
  <si>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</si>
  <si>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</si>
  <si>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</si>
  <si>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</si>
  <si>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</si>
  <si>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</si>
  <si>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</si>
  <si>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</si>
  <si>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</si>
  <si>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</si>
  <si>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</si>
  <si>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</si>
  <si>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</si>
  <si>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</si>
  <si>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</si>
  <si>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</si>
  <si>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</si>
  <si>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</si>
  <si>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</si>
  <si>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</si>
  <si>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</si>
  <si>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</si>
  <si>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</si>
  <si>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</si>
  <si>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</si>
  <si>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</si>
  <si>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</si>
  <si>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</si>
  <si>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</si>
  <si>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</si>
  <si>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</si>
  <si>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</si>
  <si>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</si>
  <si>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</si>
  <si>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</si>
  <si>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</si>
  <si>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</si>
  <si>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</si>
  <si>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</si>
  <si>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</si>
  <si>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</si>
  <si>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</si>
  <si>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</si>
  <si>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</si>
  <si>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</si>
  <si>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</si>
  <si>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</si>
  <si>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</si>
  <si>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</si>
  <si>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</si>
  <si>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</si>
  <si>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</si>
  <si>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</si>
  <si>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</si>
  <si>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</si>
  <si>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</si>
  <si>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</si>
  <si>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</si>
  <si>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</si>
  <si>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</si>
  <si>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</si>
  <si>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</si>
  <si>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</si>
  <si>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</si>
  <si>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</si>
  <si>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</si>
  <si>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</si>
  <si>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</si>
  <si>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</si>
  <si>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</si>
  <si>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</si>
  <si>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</si>
  <si>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</si>
  <si>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</si>
  <si>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</si>
  <si>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</si>
  <si>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</si>
  <si>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</si>
  <si>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</si>
  <si>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</si>
  <si>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</si>
  <si>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</si>
  <si>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</si>
  <si>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</si>
  <si>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</si>
  <si>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</si>
  <si>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</si>
  <si>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</si>
  <si>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</si>
  <si>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</si>
  <si>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</si>
  <si>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</si>
  <si>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</si>
  <si>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</si>
  <si>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</si>
  <si>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</si>
  <si>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</si>
  <si>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</si>
  <si>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</si>
  <si>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</si>
  <si>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</si>
  <si>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</si>
  <si>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</si>
  <si>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</si>
  <si>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</si>
  <si>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</si>
  <si>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</si>
  <si>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</si>
  <si>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</si>
  <si>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</si>
  <si>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</si>
  <si>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</si>
  <si>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</si>
  <si>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</si>
  <si>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</si>
  <si>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</si>
  <si>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</si>
  <si>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</si>
  <si>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</si>
  <si>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</si>
  <si>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</si>
  <si>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</si>
  <si>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</si>
  <si>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</si>
  <si>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</si>
  <si>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</si>
  <si>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</si>
  <si>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</si>
  <si>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</si>
  <si>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</si>
  <si>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</si>
  <si>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</si>
  <si>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</si>
  <si>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</si>
  <si>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</si>
  <si>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</si>
  <si>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</si>
  <si>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</si>
  <si>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</si>
  <si>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</si>
  <si>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</si>
  <si>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</si>
  <si>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</si>
  <si>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</si>
  <si>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</si>
  <si>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</si>
  <si>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</si>
  <si>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</si>
  <si>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</si>
  <si>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</si>
  <si>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</si>
  <si>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</si>
  <si>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</si>
  <si>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</si>
  <si>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</si>
  <si>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</si>
  <si>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</si>
  <si>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</si>
  <si>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</si>
  <si>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</si>
  <si>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</si>
  <si>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</si>
  <si>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</si>
  <si>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</si>
  <si>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</si>
  <si>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</si>
  <si>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</si>
  <si>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</si>
  <si>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</si>
  <si>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</si>
  <si>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</si>
  <si>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</si>
  <si>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</si>
  <si>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</si>
  <si>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</si>
  <si>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</si>
  <si>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</si>
  <si>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</si>
  <si>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</si>
  <si>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</si>
  <si>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</si>
  <si>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</si>
  <si>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</si>
  <si>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</si>
  <si>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</si>
  <si>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</si>
  <si>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</si>
  <si>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</si>
  <si>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</si>
  <si>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</si>
  <si>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</si>
  <si>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</si>
  <si>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</si>
  <si>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</si>
  <si>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</si>
  <si>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</si>
  <si>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</si>
  <si>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</si>
  <si>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</si>
  <si>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</si>
  <si>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</si>
  <si>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</si>
  <si>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</si>
  <si>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</si>
  <si>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</si>
  <si>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</si>
  <si>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</si>
  <si>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</si>
  <si>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</si>
  <si>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</si>
  <si>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</si>
  <si>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</si>
  <si>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</si>
  <si>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</si>
  <si>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</si>
  <si>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</si>
  <si>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</si>
  <si>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</si>
  <si>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</si>
  <si>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</si>
  <si>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</si>
  <si>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</si>
  <si>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</si>
  <si>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</si>
  <si>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</si>
  <si>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</si>
  <si>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</si>
  <si>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</si>
  <si>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</si>
  <si>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</si>
  <si>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</si>
  <si>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</si>
  <si>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</si>
  <si>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</si>
  <si>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</si>
  <si>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</si>
  <si>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</si>
  <si>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</si>
  <si>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</si>
  <si>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</si>
  <si>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</si>
  <si>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</si>
  <si>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</si>
  <si>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</si>
  <si>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</si>
  <si>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</si>
  <si>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</si>
  <si>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</si>
  <si>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</si>
  <si>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</si>
  <si>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</si>
  <si>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</si>
  <si>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</si>
  <si>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</si>
  <si>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</si>
  <si>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</si>
  <si>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</si>
  <si>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</si>
  <si>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</si>
  <si>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</si>
  <si>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</si>
  <si>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</si>
  <si>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</si>
  <si>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</si>
  <si>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</si>
  <si>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</si>
  <si>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</si>
  <si>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</si>
  <si>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</si>
  <si>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</si>
  <si>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</si>
  <si>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</si>
  <si>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</si>
  <si>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</si>
  <si>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</si>
  <si>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</si>
  <si>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</si>
  <si>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</si>
  <si>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</si>
  <si>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</si>
  <si>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</si>
  <si>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</si>
  <si>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</si>
  <si>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</si>
  <si>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</si>
  <si>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</si>
  <si>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</si>
  <si>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</si>
  <si>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</si>
  <si>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</si>
  <si>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</si>
  <si>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</si>
  <si>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</si>
  <si>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</si>
  <si>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</si>
  <si>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</si>
  <si>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</si>
  <si>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</si>
  <si>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</si>
  <si>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</si>
  <si>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</si>
  <si>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</si>
  <si>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</si>
  <si>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</si>
  <si>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</si>
  <si>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</si>
  <si>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</si>
  <si>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</si>
  <si>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</si>
  <si>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</si>
  <si>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</si>
  <si>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</si>
  <si>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</si>
  <si>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</si>
  <si>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</si>
  <si>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</si>
  <si>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</si>
  <si>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</si>
  <si>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</si>
  <si>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</si>
  <si>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</si>
  <si>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</si>
  <si>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</si>
  <si>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</si>
  <si>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</si>
  <si>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</si>
  <si>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</si>
  <si>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</si>
  <si>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</si>
  <si>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</si>
  <si>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</si>
  <si>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</si>
  <si>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</si>
  <si>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</si>
  <si>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</si>
  <si>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</si>
  <si>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</si>
  <si>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</si>
  <si>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</si>
  <si>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</si>
  <si>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</si>
  <si>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</si>
  <si>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</si>
  <si>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</si>
  <si>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</si>
  <si>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</si>
  <si>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</si>
  <si>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</si>
  <si>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</si>
  <si>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</si>
  <si>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</si>
  <si>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</si>
  <si>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</si>
  <si>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</si>
  <si>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</si>
  <si>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</si>
  <si>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</si>
  <si>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</si>
  <si>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</si>
  <si>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</si>
  <si>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</si>
  <si>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</si>
  <si>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</si>
  <si>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</si>
  <si>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</si>
  <si>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</si>
  <si>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</si>
  <si>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</si>
  <si>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</si>
  <si>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</si>
  <si>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</si>
  <si>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</si>
  <si>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</si>
  <si>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</si>
  <si>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</si>
  <si>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</si>
  <si>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</si>
  <si>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</si>
  <si>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</si>
  <si>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</si>
  <si>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</si>
  <si>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</si>
  <si>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</si>
  <si>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</si>
  <si>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</si>
  <si>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</si>
  <si>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</si>
  <si>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</si>
  <si>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</si>
  <si>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</si>
  <si>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</si>
  <si>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</si>
  <si>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</si>
  <si>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</si>
  <si>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</si>
  <si>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</si>
  <si>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</si>
  <si>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</si>
  <si>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</si>
  <si>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</si>
  <si>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</si>
  <si>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</si>
  <si>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</si>
  <si>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</si>
  <si>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</si>
  <si>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</si>
  <si>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</si>
  <si>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</si>
  <si>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</si>
  <si>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</si>
  <si>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</si>
  <si>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</si>
  <si>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</si>
  <si>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</si>
  <si>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</si>
  <si>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</si>
  <si>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</si>
  <si>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</si>
  <si>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</si>
  <si>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</si>
  <si>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</si>
  <si>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</si>
  <si>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</si>
  <si>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</si>
  <si>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</si>
  <si>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</si>
  <si>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</si>
  <si>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</si>
  <si>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</si>
  <si>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</si>
  <si>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</si>
  <si>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</si>
  <si>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</si>
  <si>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</si>
  <si>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</si>
  <si>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</si>
  <si>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</si>
  <si>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</si>
  <si>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</si>
  <si>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</si>
  <si>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</si>
  <si>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</si>
  <si>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</si>
  <si>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</si>
  <si>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</si>
  <si>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</si>
  <si>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</si>
  <si>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</si>
  <si>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</si>
  <si>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</si>
  <si>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</si>
  <si>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</si>
  <si>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</si>
  <si>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</si>
  <si>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</si>
  <si>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</si>
  <si>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</si>
  <si>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</si>
  <si>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</si>
  <si>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</si>
  <si>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</si>
  <si>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</si>
  <si>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</si>
  <si>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</si>
  <si>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</si>
  <si>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</si>
  <si>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</si>
  <si>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</si>
  <si>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</si>
  <si>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</si>
  <si>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</si>
  <si>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</si>
  <si>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</si>
  <si>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</si>
  <si>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</si>
  <si>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</si>
  <si>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</si>
  <si>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</si>
  <si>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</si>
  <si>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</si>
  <si>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</si>
  <si>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</si>
  <si>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</si>
  <si>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</si>
  <si>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</si>
  <si>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</si>
  <si>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</si>
  <si>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</si>
  <si>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</si>
  <si>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</si>
  <si>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</si>
  <si>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</si>
  <si>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</si>
  <si>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</si>
  <si>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</si>
  <si>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</si>
  <si>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</si>
  <si>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</si>
  <si>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</si>
  <si>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</si>
  <si>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</si>
  <si>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</si>
  <si>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</si>
  <si>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</si>
  <si>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</si>
  <si>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</si>
  <si>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</si>
  <si>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</si>
  <si>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</si>
  <si>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</si>
  <si>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</si>
  <si>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</si>
  <si>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</si>
  <si>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</si>
  <si>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</si>
  <si>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</si>
  <si>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</si>
  <si>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</si>
  <si>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</si>
  <si>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</si>
  <si>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</si>
  <si>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</si>
  <si>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</si>
  <si>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</si>
  <si>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</si>
  <si>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</si>
  <si>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</si>
  <si>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</si>
  <si>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</si>
  <si>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</si>
  <si>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</si>
  <si>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</si>
  <si>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</si>
  <si>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</si>
  <si>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</si>
  <si>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</si>
  <si>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</si>
  <si>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</si>
  <si>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</si>
  <si>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</si>
  <si>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</si>
  <si>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</si>
  <si>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</si>
  <si>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</si>
  <si>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</si>
  <si>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</si>
  <si>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</si>
  <si>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</si>
  <si>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</si>
  <si>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</si>
  <si>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</si>
  <si>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</si>
  <si>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</si>
  <si>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</si>
  <si>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</si>
  <si>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</si>
  <si>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</si>
  <si>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</si>
  <si>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</si>
  <si>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</si>
  <si>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</si>
  <si>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</si>
  <si>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</si>
  <si>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</si>
  <si>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</si>
  <si>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</si>
  <si>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</si>
  <si>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</si>
  <si>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</si>
  <si>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</si>
  <si>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</si>
  <si>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</si>
  <si>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</si>
  <si>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</si>
  <si>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</si>
  <si>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</si>
  <si>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</si>
  <si>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</si>
  <si>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</si>
  <si>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</si>
  <si>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</si>
  <si>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</si>
  <si>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</si>
  <si>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</si>
  <si>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</si>
  <si>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</si>
  <si>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</si>
  <si>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</si>
  <si>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</si>
  <si>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</si>
  <si>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</si>
  <si>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</si>
  <si>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</si>
  <si>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</si>
  <si>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</si>
  <si>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</si>
  <si>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</si>
  <si>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</si>
  <si>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</si>
  <si>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</si>
  <si>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</si>
  <si>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</si>
  <si>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</si>
  <si>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</si>
  <si>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</si>
  <si>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</si>
  <si>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</si>
  <si>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</si>
  <si>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</si>
  <si>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</si>
  <si>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</si>
  <si>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</si>
  <si>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</si>
  <si>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</si>
  <si>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</si>
  <si>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</si>
  <si>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</si>
  <si>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</si>
  <si>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</si>
  <si>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</si>
  <si>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</si>
  <si>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</si>
  <si>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</si>
  <si>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</si>
  <si>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</si>
  <si>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</si>
  <si>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</si>
  <si>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</si>
  <si>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</si>
  <si>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</si>
  <si>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</si>
  <si>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</si>
  <si>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</si>
  <si>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</si>
  <si>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</si>
  <si>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</si>
  <si>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</si>
  <si>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</si>
  <si>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</si>
  <si>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</si>
  <si>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</si>
  <si>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</si>
  <si>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</si>
  <si>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</si>
  <si>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</si>
  <si>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</si>
  <si>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</si>
  <si>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</si>
  <si>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</si>
  <si>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</si>
  <si>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</si>
  <si>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</si>
  <si>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</si>
  <si>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</si>
  <si>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</si>
  <si>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</si>
  <si>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</si>
  <si>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</si>
  <si>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</si>
  <si>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</si>
  <si>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</si>
  <si>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</si>
  <si>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</si>
  <si>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</si>
  <si>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</si>
  <si>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</si>
  <si>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</si>
  <si>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</si>
  <si>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</si>
  <si>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</si>
  <si>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</si>
  <si>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</si>
  <si>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</si>
  <si>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</si>
  <si>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</si>
  <si>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</si>
  <si>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</si>
  <si>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</si>
  <si>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</si>
  <si>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</si>
  <si>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</si>
  <si>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</si>
  <si>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</si>
  <si>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</si>
  <si>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</si>
  <si>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</si>
  <si>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</si>
  <si>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</si>
  <si>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</si>
  <si>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</si>
  <si>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</si>
  <si>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</si>
  <si>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</si>
  <si>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</si>
  <si>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</si>
  <si>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</si>
  <si>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</si>
  <si>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</si>
  <si>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</si>
  <si>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</si>
  <si>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</si>
  <si>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</si>
  <si>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</si>
  <si>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</si>
  <si>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</si>
  <si>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</si>
  <si>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</si>
  <si>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</si>
  <si>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</si>
  <si>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</si>
  <si>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</si>
  <si>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</si>
  <si>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</si>
  <si>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</si>
  <si>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</si>
  <si>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</si>
  <si>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</si>
  <si>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</si>
  <si>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</si>
  <si>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</si>
  <si>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</si>
  <si>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</si>
  <si>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</si>
  <si>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</si>
  <si>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</si>
  <si>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</si>
  <si>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</si>
  <si>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</si>
  <si>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</si>
  <si>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</si>
  <si>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</si>
  <si>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</si>
  <si>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</si>
  <si>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</si>
  <si>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</si>
  <si>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</si>
  <si>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</si>
  <si>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</si>
  <si>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</si>
  <si>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</si>
  <si>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</si>
  <si>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</si>
  <si>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</si>
  <si>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</si>
  <si>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</si>
  <si>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</si>
  <si>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</si>
  <si>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</si>
  <si>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</si>
  <si>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</si>
  <si>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</si>
  <si>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</si>
  <si>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</si>
  <si>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</si>
  <si>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</si>
  <si>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</si>
  <si>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</si>
  <si>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</si>
  <si>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</si>
  <si>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</si>
  <si>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</si>
  <si>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</si>
  <si>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</si>
  <si>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</si>
  <si>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</si>
  <si>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</si>
  <si>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</si>
  <si>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</si>
  <si>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</si>
  <si>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</si>
  <si>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</si>
  <si>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</si>
  <si>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</si>
  <si>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</si>
  <si>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</si>
  <si>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</si>
  <si>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</si>
  <si>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</si>
  <si>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</si>
  <si>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</si>
  <si>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</si>
  <si>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</si>
  <si>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</si>
  <si>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</si>
  <si>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</si>
  <si>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</si>
  <si>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</si>
  <si>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</si>
  <si>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</si>
  <si>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</si>
  <si>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</si>
  <si>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</si>
  <si>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</si>
  <si>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</si>
  <si>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</si>
  <si>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</si>
  <si>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</si>
  <si>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</si>
  <si>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</si>
  <si>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</si>
  <si>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</si>
  <si>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</si>
  <si>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</si>
  <si>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</si>
  <si>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</si>
  <si>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</si>
  <si>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</si>
  <si>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</si>
  <si>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</si>
  <si>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</si>
  <si>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</si>
  <si>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</si>
  <si>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</si>
  <si>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</si>
  <si>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</si>
  <si>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</si>
  <si>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</si>
  <si>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</si>
  <si>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</si>
  <si>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</si>
  <si>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</si>
  <si>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</si>
  <si>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</si>
  <si>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</si>
  <si>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</si>
  <si>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</si>
  <si>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</si>
  <si>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</si>
  <si>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</si>
  <si>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</si>
  <si>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</si>
  <si>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</si>
  <si>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</si>
  <si>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</si>
  <si>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</si>
  <si>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</si>
  <si>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</si>
  <si>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</si>
  <si>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</si>
  <si>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</si>
  <si>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</si>
  <si>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</si>
  <si>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</si>
  <si>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</si>
  <si>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</si>
  <si>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</si>
  <si>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</si>
  <si>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</si>
  <si>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</si>
  <si>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</si>
  <si>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</si>
  <si>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</si>
  <si>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</si>
  <si>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</si>
  <si>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</si>
  <si>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</si>
  <si>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</si>
  <si>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</si>
  <si>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</si>
  <si>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</si>
  <si>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</si>
  <si>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</si>
  <si>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</si>
  <si>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</si>
  <si>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</si>
  <si>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</si>
  <si>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</si>
  <si>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</si>
  <si>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</si>
  <si>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</si>
  <si>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</si>
  <si>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</si>
  <si>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</si>
  <si>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</si>
  <si>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</si>
  <si>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</si>
  <si>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</si>
  <si>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</si>
  <si>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</si>
  <si>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</si>
  <si>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</si>
  <si>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</si>
  <si>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</si>
  <si>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</si>
  <si>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</si>
  <si>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</si>
  <si>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</si>
  <si>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</si>
  <si>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</si>
  <si>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</si>
  <si>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</si>
  <si>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</si>
  <si>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</si>
  <si>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</si>
  <si>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</si>
  <si>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</si>
  <si>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</si>
  <si>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</si>
  <si>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</si>
  <si>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</si>
  <si>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</si>
  <si>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</si>
  <si>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</si>
  <si>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</si>
  <si>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</si>
  <si>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</si>
  <si>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</si>
  <si>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</si>
  <si>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</si>
  <si>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</si>
  <si>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</si>
  <si>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</si>
  <si>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</si>
  <si>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</si>
  <si>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</si>
  <si>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</si>
  <si>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</si>
  <si>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</si>
  <si>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</si>
  <si>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</si>
  <si>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</si>
  <si>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</si>
  <si>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</si>
  <si>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</si>
  <si>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</si>
  <si>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</si>
  <si>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</si>
  <si>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</si>
  <si>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</si>
  <si>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</si>
  <si>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</si>
  <si>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</si>
  <si>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</si>
  <si>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</si>
  <si>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</si>
  <si>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</si>
  <si>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</si>
  <si>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</si>
  <si>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</si>
  <si>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</si>
  <si>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</si>
  <si>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</si>
  <si>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</si>
  <si>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</si>
  <si>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</si>
  <si>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</si>
  <si>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</si>
  <si>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</si>
  <si>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</si>
  <si>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</si>
  <si>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</si>
  <si>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</si>
  <si>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</si>
  <si>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</si>
  <si>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</si>
  <si>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</si>
  <si>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</si>
  <si>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</si>
  <si>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</si>
  <si>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</si>
  <si>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</si>
  <si>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</si>
  <si>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</si>
  <si>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</si>
  <si>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</si>
  <si>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</si>
  <si>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</si>
  <si>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</si>
  <si>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</si>
  <si>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</si>
  <si>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</si>
  <si>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</si>
  <si>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</si>
  <si>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</si>
  <si>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</si>
  <si>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</si>
  <si>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</si>
  <si>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</si>
  <si>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</si>
  <si>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</si>
  <si>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</si>
  <si>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</si>
  <si>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</si>
  <si>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</si>
  <si>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</si>
  <si>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</si>
  <si>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</si>
  <si>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</si>
  <si>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</si>
  <si>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</si>
  <si>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</si>
  <si>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</si>
  <si>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</si>
  <si>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</si>
  <si>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</si>
  <si>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</si>
  <si>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</si>
  <si>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</si>
  <si>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</si>
  <si>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</si>
  <si>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</si>
  <si>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</si>
  <si>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</si>
  <si>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</si>
  <si>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</si>
  <si>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</si>
  <si>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</si>
  <si>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</si>
  <si>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</si>
  <si>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</si>
  <si>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</si>
  <si>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</si>
  <si>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</si>
  <si>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</si>
  <si>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</si>
  <si>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</si>
  <si>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</si>
  <si>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</si>
  <si>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</si>
  <si>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</si>
  <si>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</si>
  <si>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</si>
  <si>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</si>
  <si>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</si>
  <si>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</si>
  <si>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</si>
  <si>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</si>
  <si>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</si>
  <si>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</si>
  <si>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</si>
  <si>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</si>
  <si>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</si>
  <si>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</si>
  <si>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</si>
  <si>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</si>
  <si>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</si>
  <si>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</si>
  <si>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</si>
  <si>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</si>
  <si>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</si>
  <si>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</si>
  <si>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</si>
  <si>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</si>
  <si>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</si>
  <si>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</si>
  <si>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</si>
  <si>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</si>
  <si>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</si>
  <si>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</si>
  <si>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</si>
  <si>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</si>
  <si>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</si>
  <si>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</si>
  <si>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</si>
  <si>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</si>
  <si>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</si>
  <si>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</si>
  <si>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</si>
  <si>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</si>
  <si>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</si>
  <si>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</si>
  <si>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</si>
  <si>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</si>
  <si>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</si>
  <si>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</si>
  <si>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</si>
  <si>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</si>
  <si>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</si>
  <si>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</si>
  <si>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</si>
  <si>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</si>
  <si>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</si>
  <si>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</si>
  <si>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</si>
  <si>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</si>
  <si>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</si>
  <si>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</si>
  <si>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</si>
  <si>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</si>
  <si>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</si>
  <si>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</si>
  <si>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</si>
  <si>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</si>
  <si>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</si>
  <si>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</si>
  <si>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</si>
  <si>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</si>
  <si>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</si>
  <si>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</si>
  <si>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</si>
  <si>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</si>
  <si>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</si>
  <si>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</si>
  <si>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</si>
  <si>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</si>
  <si>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</si>
  <si>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</si>
  <si>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</si>
  <si>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</si>
  <si>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</si>
  <si>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</si>
  <si>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</si>
  <si>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</si>
  <si>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</si>
  <si>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</si>
  <si>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</si>
  <si>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</si>
  <si>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</si>
  <si>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</si>
  <si>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</si>
  <si>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</si>
  <si>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</si>
  <si>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</si>
  <si>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</si>
  <si>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</si>
  <si>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</si>
  <si>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</si>
  <si>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</si>
  <si>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</si>
  <si>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</si>
  <si>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</si>
  <si>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</si>
  <si>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</si>
  <si>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</si>
  <si>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</si>
  <si>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</si>
  <si>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</si>
  <si>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</si>
  <si>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</si>
  <si>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</si>
  <si>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</si>
  <si>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</si>
  <si>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</si>
  <si>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</si>
  <si>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</si>
  <si>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</si>
  <si>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</si>
  <si>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</si>
  <si>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</si>
  <si>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</si>
  <si>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</si>
  <si>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</si>
  <si>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</si>
  <si>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</si>
  <si>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</si>
  <si>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</si>
  <si>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</si>
  <si>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</si>
  <si>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</si>
  <si>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</si>
  <si>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</si>
  <si>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</si>
  <si>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</si>
  <si>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</si>
  <si>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</si>
  <si>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</si>
  <si>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</si>
  <si>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</si>
  <si>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</si>
  <si>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</si>
  <si>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</si>
  <si>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</si>
  <si>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</si>
  <si>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</si>
  <si>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</si>
  <si>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</si>
  <si>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</si>
  <si>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</si>
  <si>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</si>
  <si>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</si>
  <si>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</si>
  <si>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</si>
  <si>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</si>
  <si>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</si>
  <si>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</si>
  <si>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</si>
  <si>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</si>
  <si>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</si>
  <si>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</si>
  <si>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</si>
  <si>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</si>
  <si>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</si>
  <si>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</si>
  <si>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</si>
  <si>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</si>
  <si>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</si>
  <si>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</si>
  <si>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</si>
  <si>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</si>
  <si>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</si>
  <si>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</si>
  <si>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</si>
  <si>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</si>
  <si>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</si>
  <si>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</si>
  <si>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</si>
  <si>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</si>
  <si>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</si>
  <si>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</si>
  <si>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</si>
  <si>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</si>
  <si>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</si>
  <si>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</si>
  <si>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</si>
  <si>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</si>
  <si>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</si>
  <si>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</si>
  <si>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</si>
  <si>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</si>
  <si>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</si>
  <si>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</si>
  <si>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</si>
  <si>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</si>
  <si>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</si>
  <si>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</si>
  <si>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</si>
  <si>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</si>
  <si>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</si>
  <si>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</si>
  <si>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</si>
  <si>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</si>
  <si>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</si>
  <si>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</si>
  <si>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</si>
  <si>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</si>
  <si>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</si>
  <si>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</si>
  <si>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</si>
  <si>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</si>
  <si>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</si>
  <si>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</si>
  <si>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</si>
  <si>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</si>
  <si>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</si>
  <si>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</si>
  <si>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</si>
  <si>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</si>
  <si>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</si>
  <si>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</si>
  <si>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</si>
  <si>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</si>
  <si>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</si>
  <si>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</si>
  <si>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</si>
  <si>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</si>
  <si>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</si>
  <si>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</si>
  <si>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</si>
  <si>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</si>
  <si>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</si>
  <si>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</si>
  <si>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</si>
  <si>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</si>
  <si>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</si>
  <si>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</si>
  <si>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</si>
  <si>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</si>
  <si>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</si>
  <si>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</si>
  <si>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</si>
  <si>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</si>
  <si>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</si>
  <si>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</si>
  <si>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</si>
  <si>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</si>
  <si>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</si>
  <si>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</si>
  <si>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</si>
  <si>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</si>
  <si>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</si>
  <si>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</si>
  <si>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</si>
  <si>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</si>
  <si>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</si>
  <si>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</si>
  <si>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</si>
  <si>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</si>
  <si>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</si>
  <si>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</si>
  <si>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</si>
  <si>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</si>
  <si>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</si>
  <si>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</si>
  <si>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</si>
  <si>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</si>
  <si>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</si>
  <si>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</si>
  <si>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</si>
  <si>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</si>
  <si>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</si>
  <si>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</si>
  <si>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</si>
  <si>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</si>
  <si>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</si>
  <si>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</si>
  <si>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</si>
  <si>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</si>
  <si>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</si>
  <si>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</si>
  <si>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</si>
  <si>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</si>
  <si>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</si>
  <si>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</si>
  <si>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</si>
  <si>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</si>
  <si>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</si>
  <si>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</si>
  <si>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</si>
  <si>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</si>
  <si>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</si>
  <si>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</si>
  <si>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</si>
  <si>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</si>
  <si>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</si>
  <si>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</si>
  <si>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</si>
  <si>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</si>
  <si>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</si>
  <si>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</si>
  <si>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</si>
  <si>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</si>
  <si>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</si>
  <si>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</si>
  <si>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</si>
  <si>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</si>
  <si>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</si>
  <si>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</si>
  <si>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</si>
  <si>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</si>
  <si>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</si>
  <si>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</si>
  <si>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</si>
  <si>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</si>
  <si>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</si>
  <si>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</si>
  <si>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</si>
  <si>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</si>
  <si>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</si>
  <si>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</si>
  <si>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</si>
  <si>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</si>
  <si>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</si>
  <si>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</si>
  <si>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</si>
  <si>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</si>
  <si>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</si>
  <si>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</si>
  <si>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</si>
  <si>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</si>
  <si>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</si>
  <si>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</si>
  <si>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</si>
  <si>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</si>
  <si>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</si>
  <si>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</si>
  <si>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</si>
  <si>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</si>
  <si>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</si>
  <si>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</si>
  <si>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</si>
  <si>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</si>
  <si>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</si>
  <si>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</si>
  <si>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</si>
  <si>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</si>
  <si>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</si>
  <si>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</si>
  <si>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</si>
  <si>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</si>
  <si>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</si>
  <si>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</si>
  <si>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</si>
  <si>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</si>
  <si>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</si>
  <si>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</si>
  <si>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</si>
  <si>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</si>
  <si>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</si>
  <si>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</si>
  <si>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</si>
  <si>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</si>
  <si>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</si>
  <si>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</si>
  <si>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</si>
  <si>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</si>
  <si>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</si>
  <si>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</si>
  <si>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</si>
  <si>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</si>
  <si>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</si>
  <si>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</si>
  <si>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</si>
  <si>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</si>
  <si>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</si>
  <si>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</si>
  <si>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</si>
  <si>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</si>
  <si>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</si>
  <si>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</si>
  <si>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</si>
  <si>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</si>
  <si>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</si>
  <si>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</si>
  <si>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</si>
  <si>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</si>
  <si>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</si>
  <si>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</si>
  <si>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</si>
  <si>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</si>
  <si>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</si>
  <si>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</si>
  <si>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</si>
  <si>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</si>
  <si>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</si>
  <si>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</si>
  <si>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</si>
  <si>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</si>
  <si>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</si>
  <si>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</si>
  <si>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</si>
  <si>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</si>
  <si>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</si>
  <si>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</si>
  <si>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</si>
  <si>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</si>
  <si>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</si>
  <si>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</si>
  <si>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</si>
  <si>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</si>
  <si>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</si>
  <si>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</si>
  <si>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</si>
  <si>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</si>
  <si>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</si>
  <si>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</si>
  <si>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</si>
  <si>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</si>
  <si>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</si>
  <si>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</si>
  <si>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</si>
  <si>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</si>
  <si>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</si>
  <si>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</si>
  <si>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</si>
  <si>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</si>
  <si>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</si>
  <si>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</si>
  <si>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</si>
  <si>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</si>
  <si>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</si>
  <si>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</si>
  <si>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</si>
  <si>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</si>
  <si>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</si>
  <si>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</si>
  <si>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</si>
  <si>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</si>
  <si>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</si>
  <si>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</si>
  <si>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</si>
  <si>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</si>
  <si>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</si>
  <si>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</si>
  <si>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</si>
  <si>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</si>
  <si>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</si>
  <si>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</si>
  <si>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</si>
  <si>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</si>
  <si>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</si>
  <si>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</si>
  <si>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</si>
  <si>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</si>
  <si>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</si>
  <si>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</si>
  <si>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</si>
  <si>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</si>
  <si>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</si>
  <si>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</si>
  <si>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</si>
  <si>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</si>
  <si>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</si>
  <si>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</si>
  <si>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</si>
  <si>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</si>
  <si>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</si>
  <si>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</si>
  <si>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</si>
  <si>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</si>
  <si>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</si>
  <si>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</si>
  <si>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</si>
  <si>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</si>
  <si>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</si>
  <si>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</si>
  <si>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</si>
  <si>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</si>
  <si>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</si>
  <si>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</si>
  <si>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</si>
  <si>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</si>
  <si>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</si>
  <si>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</si>
  <si>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</si>
  <si>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</si>
  <si>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</si>
  <si>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</si>
  <si>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</si>
  <si>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</si>
  <si>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</si>
  <si>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</si>
  <si>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</si>
  <si>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</si>
  <si>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</si>
  <si>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</si>
  <si>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</si>
  <si>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</si>
  <si>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</si>
  <si>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</si>
  <si>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</si>
  <si>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</si>
  <si>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</si>
  <si>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</si>
  <si>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</si>
  <si>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</si>
  <si>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</si>
  <si>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</si>
  <si>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</si>
  <si>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</si>
  <si>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</si>
  <si>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</si>
  <si>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</si>
  <si>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</si>
  <si>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</si>
  <si>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</si>
  <si>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</si>
  <si>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</si>
  <si>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</si>
  <si>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</si>
  <si>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</si>
  <si>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</si>
  <si>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</si>
  <si>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</si>
  <si>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</si>
  <si>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</si>
  <si>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</si>
  <si>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</si>
  <si>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</si>
  <si>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</si>
  <si>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</si>
  <si>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</si>
  <si>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</si>
  <si>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</si>
  <si>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</si>
  <si>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</si>
  <si>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</si>
  <si>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</si>
  <si>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</si>
  <si>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</si>
  <si>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</si>
  <si>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</si>
  <si>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</si>
  <si>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</si>
  <si>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</si>
  <si>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</si>
  <si>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</si>
  <si>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</si>
  <si>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</si>
  <si>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</si>
  <si>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</si>
  <si>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</si>
  <si>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</si>
  <si>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</si>
  <si>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</si>
  <si>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</si>
  <si>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</si>
  <si>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</si>
  <si>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</si>
  <si>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</si>
  <si>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</si>
  <si>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</si>
  <si>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</si>
  <si>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</si>
  <si>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</si>
  <si>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</si>
  <si>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</si>
  <si>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</si>
  <si>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</si>
  <si>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</si>
  <si>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</si>
  <si>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</si>
  <si>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</si>
  <si>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</si>
  <si>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</si>
  <si>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</si>
  <si>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</si>
  <si>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</si>
  <si>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</si>
  <si>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</si>
  <si>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</si>
  <si>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</si>
  <si>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</si>
  <si>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</si>
  <si>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</si>
  <si>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</si>
  <si>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</si>
  <si>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</si>
  <si>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</si>
  <si>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</si>
  <si>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</si>
  <si>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</si>
  <si>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</si>
  <si>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</si>
  <si>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</si>
  <si>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</si>
  <si>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</si>
  <si>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</si>
  <si>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</si>
  <si>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</si>
  <si>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</si>
  <si>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</si>
  <si>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</si>
  <si>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</si>
  <si>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</si>
  <si>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</si>
  <si>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</si>
  <si>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</si>
  <si>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</si>
  <si>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</si>
  <si>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</si>
  <si>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</si>
  <si>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</si>
  <si>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</si>
  <si>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</si>
  <si>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</si>
  <si>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</si>
  <si>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</si>
  <si>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</si>
  <si>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</si>
  <si>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</si>
  <si>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</si>
  <si>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</si>
  <si>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</si>
  <si>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</si>
  <si>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</si>
  <si>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</si>
  <si>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</si>
  <si>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</si>
  <si>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</si>
  <si>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</si>
  <si>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</si>
  <si>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</si>
  <si>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</si>
  <si>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</si>
  <si>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</si>
  <si>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</si>
  <si>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</si>
  <si>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</si>
  <si>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</si>
  <si>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</si>
  <si>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</si>
  <si>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</si>
  <si>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</si>
  <si>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</si>
  <si>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</si>
  <si>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</si>
  <si>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</si>
  <si>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</si>
  <si>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</si>
  <si>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</si>
  <si>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</si>
  <si>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</si>
  <si>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</si>
  <si>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</si>
  <si>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</si>
  <si>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</si>
  <si>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</si>
  <si>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</si>
  <si>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</si>
  <si>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</si>
  <si>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</si>
  <si>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</si>
  <si>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</si>
  <si>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</si>
  <si>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</si>
  <si>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</si>
  <si>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</si>
  <si>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</si>
  <si>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</si>
  <si>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</si>
  <si>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</si>
  <si>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</si>
  <si>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</si>
  <si>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</si>
  <si>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</si>
  <si>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</si>
  <si>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</si>
  <si>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</si>
  <si>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</si>
  <si>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</si>
  <si>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</si>
  <si>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</si>
  <si>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</si>
  <si>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</si>
  <si>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</si>
  <si>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</si>
  <si>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</si>
  <si>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</si>
  <si>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</si>
  <si>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</si>
  <si>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</si>
  <si>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</si>
  <si>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</si>
  <si>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</si>
  <si>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</si>
  <si>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</si>
  <si>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</si>
  <si>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</si>
  <si>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</si>
  <si>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</si>
  <si>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</si>
  <si>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</si>
  <si>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</si>
  <si>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</si>
  <si>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</si>
  <si>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</si>
  <si>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</si>
  <si>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</si>
  <si>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</si>
  <si>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</si>
  <si>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</si>
  <si>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</si>
  <si>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</si>
  <si>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</si>
  <si>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</si>
  <si>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</si>
  <si>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</si>
  <si>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</si>
  <si>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</si>
  <si>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</si>
  <si>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</si>
  <si>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</si>
  <si>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</si>
  <si>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</si>
  <si>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</si>
  <si>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</si>
  <si>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</si>
  <si>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</si>
  <si>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</si>
  <si>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</si>
  <si>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</si>
  <si>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</si>
  <si>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</si>
  <si>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</si>
  <si>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</si>
  <si>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</si>
  <si>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</si>
  <si>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</si>
  <si>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</si>
  <si>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</si>
  <si>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</si>
  <si>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</si>
  <si>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</si>
  <si>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</si>
  <si>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</si>
  <si>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</si>
  <si>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</si>
  <si>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</si>
  <si>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</si>
  <si>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</si>
  <si>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</si>
  <si>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</si>
  <si>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</si>
  <si>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</si>
  <si>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</si>
  <si>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</si>
  <si>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</si>
  <si>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</si>
  <si>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</si>
  <si>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</si>
  <si>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</si>
  <si>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</si>
  <si>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</si>
  <si>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</si>
  <si>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</si>
  <si>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</si>
  <si>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</si>
  <si>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</si>
  <si>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</si>
  <si>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</si>
  <si>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</si>
  <si>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</si>
  <si>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</si>
  <si>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</si>
  <si>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</si>
  <si>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</si>
  <si>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</si>
  <si>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</si>
  <si>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</si>
  <si>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</si>
  <si>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</si>
  <si>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</si>
  <si>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</si>
  <si>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</si>
  <si>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</si>
  <si>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</si>
  <si>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</si>
  <si>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</si>
  <si>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</si>
  <si>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</si>
  <si>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</si>
  <si>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</si>
  <si>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</si>
  <si>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</si>
  <si>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</si>
  <si>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</si>
  <si>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</si>
  <si>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</si>
  <si>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</si>
  <si>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</si>
  <si>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</si>
  <si>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</si>
  <si>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</si>
  <si>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</si>
  <si>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</si>
  <si>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</si>
  <si>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</si>
  <si>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</si>
  <si>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</si>
  <si>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</si>
  <si>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</si>
  <si>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</si>
  <si>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</si>
  <si>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</si>
  <si>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</si>
  <si>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</si>
  <si>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</si>
  <si>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</si>
  <si>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</si>
  <si>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</si>
  <si>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</si>
  <si>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</si>
  <si>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</si>
  <si>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</si>
  <si>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</si>
  <si>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</si>
  <si>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</si>
  <si>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</si>
  <si>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</si>
  <si>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</si>
  <si>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</si>
  <si>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</si>
  <si>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</si>
  <si>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</si>
  <si>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</si>
  <si>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</si>
  <si>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</si>
  <si>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</si>
  <si>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</si>
  <si>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</si>
  <si>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</si>
  <si>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</si>
  <si>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</si>
  <si>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</si>
  <si>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</si>
  <si>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</si>
  <si>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</si>
  <si>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</si>
  <si>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</si>
  <si>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</si>
  <si>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</si>
  <si>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</si>
  <si>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</si>
  <si>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</si>
  <si>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</si>
  <si>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</si>
  <si>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</si>
  <si>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</si>
  <si>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</si>
  <si>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</si>
  <si>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</si>
  <si>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</si>
  <si>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</si>
  <si>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</si>
  <si>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</si>
  <si>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</si>
  <si>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</si>
  <si>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</si>
  <si>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</si>
  <si>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</si>
  <si>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</si>
  <si>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</si>
  <si>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</si>
  <si>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</si>
  <si>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</si>
  <si>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</si>
  <si>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</si>
  <si>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</si>
  <si>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</si>
  <si>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</si>
  <si>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</si>
  <si>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</si>
  <si>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</si>
  <si>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</si>
  <si>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</si>
  <si>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</si>
  <si>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</si>
  <si>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</si>
  <si>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</si>
  <si>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</si>
  <si>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</si>
  <si>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</si>
  <si>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</si>
  <si>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</si>
  <si>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</si>
  <si>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</si>
  <si>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</si>
  <si>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</si>
  <si>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</si>
  <si>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</si>
  <si>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</si>
  <si>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</si>
  <si>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</si>
  <si>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</si>
  <si>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</si>
  <si>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</si>
  <si>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</si>
  <si>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</si>
  <si>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</si>
  <si>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</si>
  <si>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</si>
  <si>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</si>
  <si>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</si>
  <si>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</si>
  <si>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</si>
  <si>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</si>
  <si>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</si>
  <si>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</si>
  <si>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</si>
  <si>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</si>
  <si>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</si>
  <si>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</si>
  <si>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</si>
  <si>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</si>
  <si>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</si>
  <si>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</si>
  <si>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</si>
  <si>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</si>
  <si>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</si>
  <si>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</si>
  <si>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</si>
  <si>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</si>
  <si>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</si>
  <si>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</si>
  <si>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</si>
  <si>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</si>
  <si>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</si>
  <si>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</si>
  <si>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</si>
  <si>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</si>
  <si>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</si>
  <si>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</si>
  <si>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</si>
  <si>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</si>
  <si>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</si>
  <si>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</si>
  <si>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</si>
  <si>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</si>
  <si>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</si>
  <si>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</si>
  <si>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</si>
  <si>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</si>
  <si>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</si>
  <si>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</si>
  <si>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</si>
  <si>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</si>
  <si>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</si>
  <si>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</si>
  <si>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</si>
  <si>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</si>
  <si>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</si>
  <si>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</si>
  <si>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</si>
  <si>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</si>
  <si>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</si>
  <si>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</si>
  <si>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</si>
  <si>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</si>
  <si>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</si>
  <si>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</si>
  <si>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</si>
  <si>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</si>
  <si>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</si>
  <si>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</si>
  <si>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</si>
  <si>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</si>
  <si>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</si>
  <si>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</si>
  <si>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</si>
  <si>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</si>
  <si>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</si>
  <si>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</si>
  <si>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</si>
  <si>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</si>
  <si>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</si>
  <si>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</si>
  <si>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</si>
  <si>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</si>
  <si>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</si>
  <si>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</si>
  <si>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</si>
  <si>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</si>
  <si>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</si>
  <si>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</si>
  <si>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</si>
  <si>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</si>
  <si>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</si>
  <si>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</si>
  <si>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</si>
  <si>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</si>
  <si>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</si>
  <si>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</si>
  <si>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</si>
  <si>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</si>
  <si>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</si>
  <si>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</si>
  <si>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</si>
  <si>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</si>
  <si>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</si>
  <si>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</si>
  <si>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</si>
  <si>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</si>
  <si>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</si>
  <si>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</si>
  <si>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</si>
  <si>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</si>
  <si>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</si>
  <si>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</si>
  <si>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</si>
  <si>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</si>
  <si>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</si>
  <si>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</si>
  <si>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</si>
  <si>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</si>
  <si>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</si>
  <si>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</si>
  <si>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</si>
  <si>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</si>
  <si>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</si>
  <si>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</si>
  <si>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</si>
  <si>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</si>
  <si>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</si>
  <si>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</si>
  <si>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</si>
  <si>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</si>
  <si>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</si>
  <si>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</si>
  <si>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</si>
  <si>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</si>
  <si>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</si>
  <si>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</si>
  <si>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</si>
  <si>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</si>
  <si>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</si>
  <si>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</si>
  <si>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</si>
  <si>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</si>
  <si>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</si>
  <si>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</si>
  <si>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</si>
  <si>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</si>
  <si>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</si>
  <si>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</si>
  <si>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</si>
  <si>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</si>
  <si>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</si>
  <si>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</si>
  <si>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</si>
  <si>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</si>
  <si>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</si>
  <si>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</si>
  <si>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</si>
  <si>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</si>
  <si>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</si>
  <si>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</si>
  <si>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</si>
  <si>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</si>
  <si>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</si>
  <si>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</si>
  <si>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</si>
  <si>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</si>
  <si>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</si>
  <si>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</si>
  <si>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</si>
  <si>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</si>
  <si>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</si>
  <si>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</si>
  <si>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</si>
  <si>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</si>
  <si>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</si>
  <si>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</si>
  <si>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</si>
  <si>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</si>
  <si>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</si>
  <si>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</si>
  <si>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</si>
  <si>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</si>
  <si>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</si>
  <si>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</si>
  <si>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</si>
  <si>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</si>
  <si>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</si>
  <si>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</si>
  <si>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</si>
  <si>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</si>
  <si>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</si>
  <si>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</si>
  <si>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</si>
  <si>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</si>
  <si>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</si>
  <si>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</si>
  <si>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</si>
  <si>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</si>
  <si>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</si>
  <si>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</si>
  <si>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</si>
  <si>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</si>
  <si>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</si>
  <si>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</si>
  <si>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</si>
  <si>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</si>
  <si>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</si>
  <si>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</si>
  <si>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</si>
  <si>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</si>
  <si>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</si>
  <si>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</si>
  <si>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</si>
  <si>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</si>
  <si>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</si>
  <si>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</si>
  <si>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</si>
  <si>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</si>
  <si>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</si>
  <si>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</si>
  <si>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</si>
  <si>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</si>
  <si>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</si>
  <si>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</si>
  <si>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</si>
  <si>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</si>
  <si>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</si>
  <si>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</si>
  <si>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</si>
  <si>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</si>
  <si>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</si>
  <si>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</si>
  <si>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</si>
  <si>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</si>
  <si>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</si>
  <si>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</si>
  <si>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</si>
  <si>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</si>
  <si>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</si>
  <si>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</si>
  <si>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</si>
  <si>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</si>
  <si>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</si>
  <si>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</si>
  <si>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</si>
  <si>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</si>
  <si>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</si>
  <si>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</si>
  <si>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</si>
  <si>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</si>
  <si>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</si>
  <si>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</si>
  <si>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</si>
  <si>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</si>
  <si>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</si>
  <si>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</si>
  <si>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</si>
  <si>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</si>
  <si>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</si>
  <si>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</si>
  <si>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</si>
  <si>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</si>
  <si>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</si>
  <si>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</si>
  <si>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</si>
  <si>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</si>
  <si>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</si>
  <si>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</si>
  <si>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</si>
  <si>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</si>
  <si>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</si>
  <si>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</si>
  <si>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</si>
  <si>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</si>
  <si>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</si>
  <si>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</si>
  <si>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</si>
  <si>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</si>
  <si>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</si>
  <si>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</si>
  <si>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</si>
  <si>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</si>
  <si>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</si>
  <si>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</si>
  <si>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</si>
  <si>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</si>
  <si>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</si>
  <si>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</si>
  <si>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</si>
  <si>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</si>
  <si>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</si>
  <si>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</si>
  <si>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</si>
  <si>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</si>
  <si>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</si>
  <si>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</si>
  <si>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</si>
  <si>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</si>
  <si>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</si>
  <si>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</si>
  <si>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</si>
  <si>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</si>
  <si>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</si>
  <si>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</si>
  <si>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</si>
  <si>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</si>
  <si>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</si>
  <si>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</si>
  <si>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</si>
  <si>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</si>
  <si>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</si>
  <si>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</si>
  <si>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</si>
  <si>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</si>
  <si>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</si>
  <si>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</si>
  <si>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</si>
  <si>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</si>
  <si>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</si>
  <si>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</si>
  <si>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</si>
  <si>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</si>
  <si>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</si>
  <si>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</si>
  <si>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</si>
  <si>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</si>
  <si>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</si>
  <si>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</si>
  <si>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</si>
  <si>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</si>
  <si>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</si>
  <si>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</si>
  <si>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</si>
  <si>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</si>
  <si>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</si>
  <si>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</si>
  <si>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</si>
  <si>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</si>
  <si>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</si>
  <si>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</si>
  <si>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</si>
  <si>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</si>
  <si>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</si>
  <si>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</si>
  <si>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</si>
  <si>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</si>
  <si>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</si>
  <si>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</si>
  <si>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</si>
  <si>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</si>
  <si>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</si>
  <si>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</si>
  <si>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</si>
  <si>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</si>
  <si>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</si>
  <si>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</si>
  <si>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</si>
  <si>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</si>
  <si>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</si>
  <si>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</si>
  <si>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</si>
  <si>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</si>
  <si>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</si>
  <si>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</si>
  <si>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</si>
  <si>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</si>
  <si>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</si>
  <si>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</si>
  <si>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</si>
  <si>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</si>
  <si>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</si>
  <si>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</si>
  <si>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</si>
  <si>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</si>
  <si>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</si>
  <si>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</si>
  <si>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</si>
  <si>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</si>
  <si>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</si>
  <si>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</si>
  <si>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</si>
  <si>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</si>
  <si>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</si>
  <si>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</si>
  <si>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</si>
  <si>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</si>
  <si>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</si>
  <si>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</si>
  <si>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</si>
  <si>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</si>
  <si>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</si>
  <si>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</si>
  <si>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</si>
  <si>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</si>
  <si>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</si>
  <si>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</si>
  <si>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</si>
  <si>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</si>
  <si>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</si>
  <si>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</si>
  <si>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</si>
  <si>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</si>
  <si>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</si>
  <si>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</si>
  <si>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</si>
  <si>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</si>
  <si>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</si>
  <si>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</si>
  <si>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</si>
  <si>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</si>
  <si>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</si>
  <si>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</si>
  <si>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</si>
  <si>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</si>
  <si>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</si>
  <si>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</si>
  <si>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</si>
  <si>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</si>
  <si>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</si>
  <si>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</si>
  <si>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</si>
  <si>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</si>
  <si>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</si>
  <si>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</si>
  <si>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</si>
  <si>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</si>
  <si>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</si>
  <si>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</si>
  <si>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</si>
  <si>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</si>
  <si>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</si>
  <si>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</si>
  <si>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</si>
  <si>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</si>
  <si>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</si>
  <si>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</si>
  <si>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</si>
  <si>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</si>
  <si>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</si>
  <si>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</si>
  <si>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</si>
  <si>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</si>
  <si>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</si>
  <si>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</si>
  <si>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</si>
  <si>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</si>
  <si>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</si>
  <si>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</si>
  <si>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</si>
  <si>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</si>
  <si>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</si>
  <si>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</si>
  <si>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</si>
  <si>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</si>
  <si>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</si>
  <si>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</si>
  <si>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</si>
  <si>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</si>
  <si>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</si>
  <si>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</si>
  <si>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</si>
  <si>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</si>
  <si>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</si>
  <si>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</si>
  <si>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</si>
  <si>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</si>
  <si>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</si>
  <si>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</si>
  <si>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</si>
  <si>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</si>
  <si>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</si>
  <si>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</si>
  <si>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</si>
  <si>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</si>
  <si>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</si>
  <si>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</si>
  <si>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</si>
  <si>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</si>
  <si>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</si>
  <si>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</si>
  <si>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</si>
  <si>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</si>
  <si>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</si>
  <si>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</si>
  <si>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</si>
  <si>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</si>
  <si>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</si>
  <si>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</si>
  <si>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</si>
  <si>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</si>
  <si>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</si>
  <si>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</si>
  <si>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</si>
  <si>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</si>
  <si>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</si>
  <si>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</si>
  <si>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</si>
  <si>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</si>
  <si>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</si>
  <si>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</si>
  <si>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</si>
  <si>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</si>
  <si>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</si>
  <si>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</si>
  <si>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</si>
  <si>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</si>
  <si>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</si>
  <si>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</si>
  <si>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</si>
  <si>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</si>
  <si>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</si>
  <si>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</si>
  <si>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</si>
  <si>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</si>
  <si>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</si>
  <si>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</si>
  <si>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</si>
  <si>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</si>
  <si>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</si>
  <si>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</si>
  <si>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</si>
  <si>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</si>
  <si>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</si>
  <si>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</si>
  <si>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</si>
  <si>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</si>
  <si>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</si>
  <si>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</si>
  <si>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</si>
  <si>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</si>
  <si>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</si>
  <si>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</si>
  <si>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</si>
  <si>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</si>
  <si>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</si>
  <si>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</si>
  <si>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</si>
  <si>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</si>
  <si>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</si>
  <si>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</si>
  <si>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</si>
  <si>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</si>
  <si>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</si>
  <si>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</si>
  <si>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</si>
  <si>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</si>
  <si>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</si>
  <si>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</si>
  <si>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</si>
  <si>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</si>
  <si>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</si>
  <si>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</si>
  <si>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</si>
  <si>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</si>
  <si>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</si>
  <si>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</si>
  <si>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</si>
  <si>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</si>
  <si>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</si>
  <si>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</si>
  <si>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</si>
  <si>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</si>
  <si>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</si>
  <si>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</si>
  <si>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</si>
  <si>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</si>
  <si>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</si>
  <si>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</si>
  <si>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</si>
  <si>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</si>
  <si>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</si>
  <si>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</si>
  <si>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</si>
  <si>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</si>
  <si>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</si>
  <si>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</si>
  <si>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</si>
  <si>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</si>
  <si>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</si>
  <si>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</si>
  <si>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</si>
  <si>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</si>
  <si>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</si>
  <si>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</si>
  <si>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</si>
  <si>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</si>
  <si>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</si>
  <si>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</si>
  <si>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</si>
  <si>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</si>
  <si>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</si>
  <si>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</si>
  <si>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</si>
  <si>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</si>
  <si>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</si>
  <si>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</si>
  <si>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</si>
  <si>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</si>
  <si>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</si>
  <si>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</si>
  <si>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</si>
  <si>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</si>
  <si>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</si>
  <si>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</si>
  <si>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</si>
  <si>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</si>
  <si>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</si>
  <si>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</si>
  <si>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</si>
  <si>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</si>
  <si>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</si>
  <si>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</si>
  <si>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</si>
  <si>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</si>
  <si>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</si>
  <si>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</si>
  <si>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</si>
  <si>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</si>
  <si>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</si>
  <si>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</si>
  <si>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</si>
  <si>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</si>
  <si>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</si>
  <si>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</si>
  <si>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</si>
  <si>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</si>
  <si>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</si>
  <si>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</si>
  <si>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</si>
  <si>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</si>
  <si>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</si>
  <si>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</si>
  <si>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</si>
  <si>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</si>
  <si>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</si>
  <si>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</si>
  <si>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</si>
  <si>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</si>
  <si>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</si>
  <si>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</si>
  <si>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</si>
  <si>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</si>
  <si>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</si>
  <si>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</si>
  <si>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</si>
  <si>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</si>
  <si>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</si>
  <si>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</si>
  <si>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</si>
  <si>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</si>
  <si>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</si>
  <si>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</si>
  <si>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</si>
  <si>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</si>
  <si>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</si>
  <si>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</si>
  <si>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</si>
  <si>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</si>
  <si>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</si>
  <si>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</si>
  <si>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</si>
  <si>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</si>
  <si>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</si>
  <si>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</si>
  <si>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</si>
  <si>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</si>
  <si>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</si>
  <si>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</si>
  <si>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</si>
  <si>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</si>
  <si>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</si>
  <si>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</si>
  <si>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</si>
  <si>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</si>
  <si>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</si>
  <si>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</si>
  <si>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</si>
  <si>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</si>
  <si>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</si>
  <si>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</si>
  <si>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</si>
  <si>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</si>
  <si>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</si>
  <si>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</si>
  <si>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</si>
  <si>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</si>
  <si>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</si>
  <si>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</si>
  <si>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</si>
  <si>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</si>
  <si>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</si>
  <si>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</si>
  <si>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</si>
  <si>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</si>
  <si>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</si>
  <si>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</si>
  <si>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</si>
  <si>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</si>
  <si>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</si>
  <si>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</si>
  <si>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</si>
  <si>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</si>
  <si>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</si>
  <si>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</si>
  <si>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</si>
  <si>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</si>
  <si>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</si>
  <si>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</si>
  <si>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</si>
  <si>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</si>
  <si>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</si>
  <si>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</si>
  <si>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</si>
  <si>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</si>
  <si>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</si>
  <si>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</si>
  <si>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</si>
  <si>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</si>
  <si>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</si>
  <si>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</si>
  <si>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</si>
  <si>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</si>
  <si>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</si>
  <si>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</si>
  <si>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</si>
  <si>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</si>
  <si>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</si>
  <si>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</si>
  <si>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</si>
  <si>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</si>
  <si>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</si>
  <si>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</si>
  <si>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</si>
  <si>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</si>
  <si>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</si>
  <si>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</si>
  <si>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</si>
  <si>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</si>
  <si>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</si>
  <si>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</si>
  <si>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</si>
  <si>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</si>
  <si>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</si>
  <si>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</si>
  <si>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</si>
  <si>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</si>
  <si>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</si>
  <si>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</si>
  <si>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</si>
  <si>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</si>
  <si>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</si>
  <si>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</si>
  <si>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</si>
  <si>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</si>
  <si>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</si>
  <si>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</si>
  <si>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</si>
  <si>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</si>
  <si>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</si>
  <si>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</si>
  <si>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</si>
  <si>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</si>
  <si>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</si>
  <si>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</si>
  <si>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</si>
  <si>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</si>
  <si>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</si>
  <si>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</si>
  <si>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</si>
  <si>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</si>
  <si>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</si>
  <si>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</si>
  <si>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</si>
  <si>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</si>
  <si>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</si>
  <si>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</si>
  <si>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</si>
  <si>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</si>
  <si>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</si>
  <si>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</si>
  <si>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</si>
  <si>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</si>
  <si>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</si>
  <si>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</si>
  <si>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</si>
  <si>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</si>
  <si>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</si>
  <si>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</si>
  <si>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</si>
  <si>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</si>
  <si>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</si>
  <si>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</si>
  <si>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</si>
  <si>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</si>
  <si>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</si>
  <si>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</si>
  <si>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</si>
  <si>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</si>
  <si>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</si>
  <si>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</si>
  <si>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</si>
  <si>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</si>
  <si>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</si>
  <si>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</si>
  <si>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</si>
  <si>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</si>
  <si>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</si>
  <si>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</si>
  <si>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</si>
  <si>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</si>
  <si>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</si>
  <si>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</si>
  <si>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</si>
  <si>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</si>
  <si>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</si>
  <si>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</si>
  <si>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</si>
  <si>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</si>
  <si>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</si>
  <si>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</si>
  <si>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</si>
  <si>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</si>
  <si>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</si>
  <si>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</si>
  <si>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</si>
  <si>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</si>
  <si>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</si>
  <si>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</si>
  <si>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</si>
  <si>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</si>
  <si>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</si>
  <si>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</si>
  <si>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</si>
  <si>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</si>
  <si>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</si>
  <si>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</si>
  <si>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</si>
  <si>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</si>
  <si>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</si>
  <si>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</si>
  <si>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</si>
  <si>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</si>
  <si>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</si>
  <si>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</si>
  <si>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</si>
  <si>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</si>
  <si>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</si>
  <si>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</si>
  <si>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</si>
  <si>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</si>
  <si>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</si>
  <si>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</si>
  <si>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</si>
  <si>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</si>
  <si>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</si>
  <si>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</si>
  <si>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</si>
  <si>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</si>
  <si>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</si>
  <si>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</si>
  <si>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</si>
  <si>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</si>
  <si>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</si>
  <si>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</si>
  <si>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</si>
  <si>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</si>
  <si>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</si>
  <si>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</si>
  <si>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</si>
  <si>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</si>
  <si>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</si>
  <si>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</si>
  <si>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</si>
  <si>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</si>
  <si>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</si>
  <si>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</si>
  <si>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</si>
  <si>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</si>
  <si>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</si>
  <si>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</si>
  <si>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</si>
  <si>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</si>
  <si>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</si>
  <si>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</si>
  <si>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</si>
  <si>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</si>
  <si>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</si>
  <si>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</si>
  <si>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</si>
  <si>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</si>
  <si>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</si>
  <si>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</si>
  <si>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</si>
  <si>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</si>
  <si>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</si>
  <si>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</si>
  <si>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</si>
  <si>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</si>
  <si>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</si>
  <si>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</si>
  <si>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</si>
  <si>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</si>
  <si>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</si>
  <si>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</si>
  <si>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</si>
  <si>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</si>
  <si>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</si>
  <si>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</si>
  <si>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</si>
  <si>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</si>
  <si>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</si>
  <si>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</si>
  <si>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</si>
  <si>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</si>
  <si>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</si>
  <si>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</si>
  <si>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</si>
  <si>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</si>
  <si>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</si>
  <si>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</si>
  <si>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</si>
  <si>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</si>
  <si>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</si>
  <si>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</si>
  <si>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</si>
  <si>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</si>
  <si>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</si>
  <si>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</si>
  <si>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</si>
  <si>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</si>
  <si>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</si>
  <si>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</si>
  <si>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</si>
  <si>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</si>
  <si>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</si>
  <si>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</si>
  <si>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</si>
  <si>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</si>
  <si>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</si>
  <si>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</si>
  <si>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</si>
  <si>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</si>
  <si>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</si>
  <si>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</si>
  <si>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</si>
  <si>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</si>
  <si>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</si>
  <si>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</si>
  <si>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</si>
  <si>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</si>
  <si>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</si>
  <si>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</si>
  <si>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</si>
  <si>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</si>
  <si>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</si>
  <si>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</si>
  <si>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</si>
  <si>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</si>
  <si>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</si>
  <si>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</si>
  <si>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</si>
  <si>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</si>
  <si>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</si>
  <si>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</si>
  <si>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</si>
  <si>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</si>
  <si>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</si>
  <si>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</si>
  <si>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</si>
  <si>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</si>
  <si>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</si>
  <si>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</si>
  <si>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</si>
  <si>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</si>
  <si>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</si>
  <si>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</si>
  <si>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</si>
  <si>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</si>
  <si>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</si>
  <si>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</si>
  <si>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</si>
  <si>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</si>
  <si>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</si>
  <si>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</si>
  <si>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</si>
  <si>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</si>
  <si>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</si>
  <si>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</si>
  <si>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</si>
  <si>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</si>
  <si>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</si>
  <si>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</si>
  <si>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</si>
  <si>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</si>
  <si>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</si>
  <si>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</si>
  <si>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</si>
  <si>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</si>
  <si>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</si>
  <si>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</si>
  <si>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</si>
  <si>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</si>
  <si>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</si>
  <si>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</si>
  <si>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</si>
  <si>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</si>
  <si>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</si>
  <si>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</si>
  <si>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</si>
  <si>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</si>
  <si>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</si>
  <si>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</si>
  <si>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</si>
  <si>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</si>
  <si>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</si>
  <si>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</si>
  <si>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</si>
  <si>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</si>
  <si>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</si>
  <si>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</si>
  <si>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</si>
  <si>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</si>
  <si>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</si>
  <si>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</si>
  <si>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</si>
  <si>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</si>
  <si>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</si>
  <si>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</si>
  <si>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</si>
  <si>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</si>
  <si>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</si>
  <si>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</si>
  <si>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</si>
  <si>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</si>
  <si>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</si>
  <si>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</si>
  <si>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</si>
  <si>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</si>
  <si>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</si>
  <si>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</si>
  <si>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</si>
  <si>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</si>
  <si>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</si>
  <si>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</si>
  <si>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</si>
  <si>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</si>
  <si>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</si>
  <si>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</si>
  <si>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</si>
  <si>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</si>
  <si>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</si>
  <si>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</si>
  <si>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</si>
  <si>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</si>
  <si>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</si>
  <si>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</si>
  <si>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</si>
  <si>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</si>
  <si>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</si>
  <si>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</si>
  <si>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</si>
  <si>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</si>
  <si>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</si>
  <si>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</si>
  <si>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</si>
  <si>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</si>
  <si>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</si>
  <si>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</si>
  <si>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</si>
  <si>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</si>
  <si>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</si>
  <si>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</si>
  <si>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</si>
  <si>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</si>
  <si>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</si>
  <si>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</si>
  <si>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</si>
  <si>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</si>
  <si>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</si>
  <si>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</si>
  <si>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</si>
  <si>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</si>
  <si>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</si>
  <si>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</si>
  <si>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</si>
  <si>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</si>
  <si>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</si>
  <si>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</si>
  <si>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</si>
  <si>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</si>
  <si>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</si>
  <si>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</si>
  <si>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</si>
  <si>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</si>
  <si>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</si>
  <si>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</si>
  <si>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</si>
  <si>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</si>
  <si>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</si>
  <si>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</si>
  <si>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</si>
  <si>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</si>
  <si>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</si>
  <si>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</si>
  <si>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</si>
  <si>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</si>
  <si>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</si>
  <si>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</si>
  <si>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</si>
  <si>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</si>
  <si>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</si>
  <si>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</si>
  <si>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</si>
  <si>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</si>
  <si>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</si>
  <si>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</si>
  <si>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</si>
  <si>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</si>
  <si>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</si>
  <si>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</si>
  <si>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</si>
  <si>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</si>
  <si>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</si>
  <si>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</si>
  <si>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</si>
  <si>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</si>
  <si>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</si>
  <si>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</si>
  <si>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</si>
  <si>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</si>
  <si>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</si>
  <si>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</si>
  <si>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</si>
  <si>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</si>
  <si>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</si>
  <si>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</si>
  <si>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</si>
  <si>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</si>
  <si>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</si>
  <si>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</si>
  <si>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</si>
  <si>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</si>
  <si>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</si>
  <si>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</si>
  <si>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</si>
  <si>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</si>
  <si>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</si>
  <si>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</si>
  <si>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</si>
  <si>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</si>
  <si>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</si>
  <si>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</si>
  <si>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</si>
  <si>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</si>
  <si>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</si>
  <si>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</si>
  <si>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</si>
  <si>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</si>
  <si>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</si>
  <si>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</si>
  <si>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</si>
  <si>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</si>
  <si>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</si>
  <si>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</si>
  <si>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</si>
  <si>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</si>
  <si>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</si>
  <si>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</si>
  <si>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</si>
  <si>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</si>
  <si>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</si>
  <si>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</si>
  <si>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</si>
  <si>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</si>
  <si>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</si>
  <si>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</si>
  <si>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</si>
  <si>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</si>
  <si>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</si>
  <si>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</si>
  <si>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</si>
  <si>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</si>
  <si>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</si>
  <si>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</si>
  <si>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</si>
  <si>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</si>
  <si>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</si>
  <si>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</si>
  <si>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</si>
  <si>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</si>
  <si>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</si>
  <si>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</si>
  <si>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</si>
  <si>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</si>
  <si>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</si>
  <si>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</si>
  <si>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</si>
  <si>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</si>
  <si>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</si>
  <si>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</si>
  <si>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</si>
  <si>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</si>
  <si>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</si>
  <si>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</si>
  <si>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</si>
  <si>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</si>
  <si>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</si>
  <si>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</si>
  <si>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</si>
  <si>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</si>
  <si>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</si>
  <si>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</si>
  <si>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</si>
  <si>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</si>
  <si>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</si>
  <si>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</si>
  <si>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</si>
  <si>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</si>
  <si>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</si>
  <si>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</si>
  <si>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</si>
  <si>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</si>
  <si>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</si>
  <si>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</si>
  <si>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</si>
  <si>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</si>
  <si>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</si>
  <si>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</si>
  <si>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</si>
  <si>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</si>
  <si>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</si>
  <si>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</si>
  <si>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</si>
  <si>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</si>
  <si>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</si>
  <si>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</si>
  <si>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</si>
  <si>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</si>
  <si>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</si>
  <si>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</si>
  <si>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</si>
  <si>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</si>
  <si>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</si>
  <si>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</si>
  <si>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</si>
  <si>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</si>
  <si>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</si>
  <si>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</si>
  <si>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</si>
  <si>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</si>
  <si>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</si>
  <si>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</si>
  <si>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</si>
  <si>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</si>
  <si>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</si>
  <si>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</si>
  <si>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</si>
  <si>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</si>
  <si>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</si>
  <si>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</si>
  <si>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</si>
  <si>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</si>
  <si>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</si>
  <si>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</si>
  <si>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</si>
  <si>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</si>
  <si>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</si>
  <si>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</si>
  <si>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</si>
  <si>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</si>
  <si>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</si>
  <si>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</si>
  <si>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</si>
  <si>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</si>
  <si>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</si>
  <si>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</si>
  <si>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</si>
  <si>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</si>
  <si>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</si>
  <si>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</si>
  <si>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</si>
  <si>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</si>
  <si>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</si>
  <si>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</si>
  <si>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</si>
  <si>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</si>
  <si>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</si>
  <si>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</si>
  <si>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</si>
  <si>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</si>
  <si>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</si>
  <si>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</si>
  <si>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</si>
  <si>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</si>
  <si>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</si>
  <si>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</si>
  <si>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</si>
  <si>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</si>
  <si>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</si>
  <si>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</si>
  <si>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</si>
  <si>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</si>
  <si>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</si>
  <si>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</si>
  <si>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</si>
  <si>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</si>
  <si>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</si>
  <si>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</si>
  <si>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</si>
  <si>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</si>
  <si>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</si>
  <si>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</si>
  <si>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</si>
  <si>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</si>
  <si>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</si>
  <si>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</si>
  <si>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</si>
  <si>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</si>
  <si>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</si>
  <si>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</si>
  <si>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</si>
  <si>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</si>
  <si>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</si>
  <si>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</si>
  <si>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</si>
  <si>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</si>
  <si>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</si>
  <si>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</si>
  <si>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</si>
  <si>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</si>
  <si>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</si>
  <si>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</si>
  <si>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</si>
  <si>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</si>
  <si>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</si>
  <si>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</si>
  <si>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</si>
  <si>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</si>
  <si>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</si>
  <si>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</si>
  <si>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</si>
  <si>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</si>
  <si>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</si>
  <si>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</si>
  <si>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</si>
  <si>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</si>
  <si>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</si>
  <si>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</si>
  <si>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</si>
  <si>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</si>
  <si>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</si>
  <si>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</si>
  <si>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</si>
  <si>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</si>
  <si>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</si>
  <si>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</si>
  <si>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</si>
  <si>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</si>
  <si>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</si>
  <si>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</si>
  <si>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</si>
  <si>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</si>
  <si>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</si>
  <si>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</si>
  <si>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</si>
  <si>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</si>
  <si>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</si>
  <si>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</si>
  <si>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</si>
  <si>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</si>
  <si>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</si>
  <si>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</si>
  <si>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</si>
  <si>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</si>
  <si>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</si>
  <si>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</si>
  <si>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</si>
  <si>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</si>
  <si>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</si>
  <si>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</si>
  <si>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</si>
  <si>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</si>
  <si>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</si>
  <si>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</si>
  <si>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</si>
  <si>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</si>
  <si>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</si>
  <si>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</si>
  <si>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</si>
  <si>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</si>
  <si>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</si>
  <si>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</si>
  <si>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</si>
  <si>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</si>
  <si>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</si>
  <si>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</si>
  <si>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</si>
  <si>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</si>
  <si>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</si>
  <si>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</si>
  <si>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</si>
  <si>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</si>
  <si>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</si>
  <si>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</si>
  <si>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</si>
  <si>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</si>
  <si>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</si>
  <si>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</si>
  <si>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</si>
  <si>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</si>
  <si>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</si>
  <si>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</si>
  <si>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</si>
  <si>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</si>
  <si>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</si>
  <si>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</si>
  <si>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</si>
  <si>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</si>
  <si>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</si>
  <si>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</si>
  <si>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</si>
  <si>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</si>
  <si>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</si>
  <si>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</si>
  <si>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</si>
  <si>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</si>
  <si>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</si>
  <si>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</si>
  <si>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</si>
  <si>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</si>
  <si>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</si>
  <si>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</si>
  <si>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</si>
  <si>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</si>
  <si>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</si>
  <si>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</si>
  <si>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</si>
  <si>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</si>
  <si>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</si>
  <si>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</si>
  <si>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</si>
  <si>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</si>
  <si>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</si>
  <si>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</si>
  <si>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</si>
  <si>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</si>
  <si>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</si>
  <si>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</si>
  <si>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</si>
  <si>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</si>
  <si>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</si>
  <si>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</si>
  <si>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</si>
  <si>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</si>
  <si>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</si>
  <si>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</si>
  <si>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</si>
  <si>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</si>
  <si>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</si>
  <si>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</si>
  <si>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</si>
  <si>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</si>
  <si>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</si>
  <si>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</si>
  <si>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</si>
  <si>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</si>
  <si>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</si>
  <si>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</si>
  <si>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</si>
  <si>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</si>
  <si>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</si>
  <si>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</si>
  <si>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</si>
  <si>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</si>
  <si>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</si>
  <si>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</si>
  <si>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</si>
  <si>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</si>
  <si>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</si>
  <si>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</si>
  <si>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</si>
  <si>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</si>
  <si>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</si>
  <si>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</si>
  <si>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</si>
  <si>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</si>
  <si>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</si>
  <si>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</si>
  <si>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</si>
  <si>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</si>
  <si>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</si>
  <si>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</si>
  <si>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</si>
  <si>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</si>
  <si>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</si>
  <si>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</si>
  <si>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</si>
  <si>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</si>
  <si>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</si>
  <si>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</si>
  <si>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</si>
  <si>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</si>
  <si>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</si>
  <si>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</si>
  <si>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</si>
  <si>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</si>
  <si>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</si>
  <si>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</si>
  <si>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</si>
  <si>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</si>
  <si>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</si>
  <si>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</si>
  <si>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</si>
  <si>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</si>
  <si>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</si>
  <si>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</si>
  <si>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</si>
  <si>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</si>
  <si>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</si>
  <si>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</si>
  <si>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</si>
  <si>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</si>
  <si>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</si>
  <si>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</si>
  <si>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</si>
  <si>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</si>
  <si>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</si>
  <si>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</si>
  <si>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</si>
  <si>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</si>
  <si>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</si>
  <si>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</si>
  <si>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</si>
  <si>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</si>
  <si>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</si>
  <si>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</si>
  <si>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</si>
  <si>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</si>
  <si>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</si>
  <si>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</si>
  <si>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</si>
  <si>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</si>
  <si>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</si>
  <si>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</si>
  <si>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</si>
  <si>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</si>
  <si>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</si>
  <si>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</si>
  <si>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</si>
  <si>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</si>
  <si>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</si>
  <si>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</si>
  <si>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</si>
  <si>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</si>
  <si>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</si>
  <si>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</si>
  <si>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</si>
  <si>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</si>
  <si>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</si>
  <si>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</si>
  <si>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</si>
  <si>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</si>
  <si>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</si>
  <si>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</si>
  <si>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</si>
  <si>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</si>
  <si>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</si>
  <si>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</si>
  <si>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</si>
  <si>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</si>
  <si>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</si>
  <si>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</si>
  <si>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</si>
  <si>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</si>
  <si>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</si>
  <si>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</si>
  <si>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</si>
  <si>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</si>
  <si>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</si>
  <si>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</si>
  <si>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</si>
  <si>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</si>
  <si>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</si>
  <si>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</si>
  <si>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</si>
  <si>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</si>
  <si>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</si>
  <si>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</si>
  <si>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</si>
  <si>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</si>
  <si>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</si>
  <si>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</si>
  <si>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</si>
  <si>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</si>
  <si>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</si>
  <si>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</si>
  <si>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</si>
  <si>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</si>
  <si>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</si>
  <si>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</si>
  <si>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</si>
  <si>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</si>
  <si>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</si>
  <si>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</si>
  <si>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</si>
  <si>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</si>
  <si>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</si>
  <si>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</si>
  <si>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</si>
  <si>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</si>
  <si>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</si>
  <si>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</si>
  <si>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</si>
  <si>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</si>
  <si>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</si>
  <si>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</si>
  <si>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</si>
  <si>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</si>
  <si>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</si>
  <si>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</si>
  <si>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</si>
  <si>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</si>
  <si>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</si>
  <si>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</si>
  <si>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</si>
  <si>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</si>
  <si>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</si>
  <si>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</si>
  <si>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</si>
  <si>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</si>
  <si>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</si>
  <si>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</si>
  <si>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</si>
  <si>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</si>
  <si>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</si>
  <si>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</si>
  <si>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</si>
  <si>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</si>
  <si>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</si>
  <si>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</si>
  <si>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</si>
  <si>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</si>
  <si>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</si>
  <si>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</si>
  <si>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</si>
  <si>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</si>
  <si>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</si>
  <si>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</si>
  <si>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</si>
  <si>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</si>
  <si>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</si>
  <si>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</si>
  <si>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</si>
  <si>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</si>
  <si>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</si>
  <si>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</si>
  <si>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</si>
  <si>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</si>
  <si>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</si>
  <si>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</si>
  <si>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</si>
  <si>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</si>
  <si>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</si>
  <si>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</si>
  <si>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</si>
  <si>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</si>
  <si>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</si>
  <si>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</si>
  <si>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</si>
  <si>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</si>
  <si>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</si>
  <si>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</si>
  <si>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</si>
  <si>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</si>
  <si>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</si>
  <si>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</si>
  <si>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</si>
  <si>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</si>
  <si>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</si>
  <si>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</si>
  <si>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</si>
  <si>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</si>
  <si>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</si>
  <si>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</si>
  <si>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</si>
  <si>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</si>
  <si>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</si>
  <si>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</si>
  <si>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</si>
  <si>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</si>
  <si>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</si>
  <si>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</si>
  <si>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</si>
  <si>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</si>
  <si>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</si>
  <si>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</si>
  <si>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</si>
  <si>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</si>
  <si>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</si>
  <si>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</si>
  <si>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</si>
  <si>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</si>
  <si>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</si>
  <si>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</si>
  <si>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</si>
  <si>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</si>
  <si>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</si>
  <si>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</si>
  <si>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</si>
  <si>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</si>
  <si>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</si>
  <si>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</si>
  <si>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</si>
  <si>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</si>
  <si>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</si>
  <si>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</si>
  <si>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</si>
  <si>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</si>
  <si>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</si>
  <si>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</si>
  <si>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</si>
  <si>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</si>
  <si>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</si>
  <si>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</si>
  <si>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</si>
  <si>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</si>
  <si>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</si>
  <si>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</si>
  <si>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</si>
  <si>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</si>
  <si>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</si>
  <si>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</si>
  <si>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</si>
  <si>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</si>
  <si>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</si>
  <si>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</si>
  <si>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</si>
  <si>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</si>
  <si>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</si>
  <si>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</si>
  <si>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</si>
  <si>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</si>
  <si>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</si>
  <si>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</si>
  <si>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</si>
  <si>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</si>
  <si>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</si>
  <si>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</si>
  <si>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</si>
  <si>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</si>
  <si>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</si>
  <si>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</si>
  <si>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</si>
  <si>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</si>
  <si>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</si>
  <si>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</si>
  <si>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</si>
  <si>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</si>
  <si>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</si>
  <si>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</si>
  <si>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</si>
  <si>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</si>
  <si>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</si>
  <si>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</si>
  <si>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</si>
  <si>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</si>
  <si>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</si>
  <si>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</si>
  <si>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</si>
  <si>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</si>
  <si>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</si>
  <si>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</si>
  <si>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</si>
  <si>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</si>
  <si>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</si>
  <si>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</si>
  <si>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</si>
  <si>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</si>
  <si>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</si>
  <si>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</si>
  <si>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</si>
  <si>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</si>
  <si>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</si>
  <si>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</si>
  <si>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</si>
  <si>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</si>
  <si>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</si>
  <si>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</si>
  <si>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</si>
  <si>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</si>
  <si>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</si>
  <si>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</si>
  <si>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</si>
  <si>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</si>
  <si>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</si>
  <si>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</si>
  <si>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</si>
  <si>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</si>
  <si>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</si>
  <si>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</si>
  <si>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</si>
  <si>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</si>
  <si>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</si>
  <si>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</si>
  <si>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</si>
  <si>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</si>
  <si>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</si>
  <si>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</si>
  <si>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</si>
  <si>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</si>
  <si>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</si>
  <si>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</si>
  <si>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</si>
  <si>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</si>
  <si>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</si>
  <si>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</si>
  <si>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</si>
  <si>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</si>
  <si>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</si>
  <si>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</si>
  <si>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</si>
  <si>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</si>
  <si>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</si>
  <si>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</si>
  <si>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</si>
  <si>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</si>
  <si>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</si>
  <si>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</si>
  <si>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</si>
  <si>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</si>
  <si>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</si>
  <si>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</si>
  <si>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</si>
  <si>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</si>
  <si>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</si>
  <si>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</si>
  <si>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</si>
  <si>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</si>
  <si>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</si>
  <si>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</si>
  <si>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</si>
  <si>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</si>
  <si>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</si>
  <si>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</si>
  <si>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</si>
  <si>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</si>
  <si>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</si>
  <si>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</si>
  <si>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</si>
  <si>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</si>
  <si>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</si>
  <si>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</si>
  <si>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</si>
  <si>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</si>
  <si>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</si>
  <si>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</si>
  <si>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</si>
  <si>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</si>
  <si>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</si>
  <si>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</si>
  <si>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</si>
  <si>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</si>
  <si>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</si>
  <si>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</si>
  <si>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</si>
  <si>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</si>
  <si>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</si>
  <si>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</si>
  <si>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</si>
  <si>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</si>
  <si>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</si>
  <si>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</si>
  <si>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</si>
  <si>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</si>
  <si>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</si>
  <si>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</si>
  <si>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</si>
  <si>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</si>
  <si>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</si>
  <si>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</si>
  <si>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</si>
  <si>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</si>
  <si>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</si>
  <si>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</si>
  <si>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</si>
  <si>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</si>
  <si>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</si>
  <si>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</si>
  <si>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</si>
  <si>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</si>
  <si>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</si>
  <si>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</si>
  <si>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</si>
  <si>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</si>
  <si>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</si>
  <si>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</si>
  <si>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</si>
  <si>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</si>
  <si>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</si>
  <si>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</si>
  <si>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</si>
  <si>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</si>
  <si>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</si>
  <si>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</si>
  <si>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</si>
  <si>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</si>
  <si>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</si>
  <si>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</si>
  <si>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</si>
  <si>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</si>
  <si>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</si>
  <si>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</si>
  <si>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</si>
  <si>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</si>
  <si>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</si>
  <si>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</si>
  <si>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</si>
  <si>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</si>
  <si>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</si>
  <si>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</si>
  <si>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</si>
  <si>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</si>
  <si>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</si>
  <si>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</si>
  <si>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</si>
  <si>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</si>
  <si>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</si>
  <si>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</si>
  <si>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</si>
  <si>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</si>
  <si>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</si>
  <si>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</si>
  <si>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</si>
  <si>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</si>
  <si>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</si>
  <si>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</si>
  <si>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</si>
  <si>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</si>
  <si>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</si>
  <si>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</si>
  <si>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</si>
  <si>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</si>
  <si>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</si>
  <si>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</si>
  <si>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</si>
  <si>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</si>
  <si>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</si>
  <si>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</si>
  <si>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</si>
  <si>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</si>
  <si>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</si>
  <si>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</si>
  <si>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</si>
  <si>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</si>
  <si>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</si>
  <si>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</si>
  <si>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</si>
  <si>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</si>
  <si>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</si>
  <si>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</si>
  <si>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</si>
  <si>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</si>
  <si>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</si>
  <si>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</si>
  <si>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</si>
  <si>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</si>
  <si>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</si>
  <si>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</si>
  <si>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</si>
  <si>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</si>
  <si>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</si>
  <si>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</si>
  <si>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</si>
  <si>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</si>
  <si>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</si>
  <si>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</si>
  <si>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</si>
  <si>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</si>
  <si>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</si>
  <si>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</si>
  <si>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</si>
  <si>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</si>
  <si>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</si>
  <si>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</si>
  <si>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</si>
  <si>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</si>
  <si>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</si>
  <si>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</si>
  <si>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</si>
  <si>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</si>
  <si>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</si>
  <si>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</si>
  <si>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</si>
  <si>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</si>
  <si>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</si>
  <si>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</si>
  <si>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</si>
  <si>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</si>
  <si>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</si>
  <si>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</si>
  <si>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</si>
  <si>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</si>
  <si>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</si>
  <si>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</si>
  <si>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</si>
  <si>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</si>
  <si>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</si>
  <si>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</si>
  <si>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</si>
  <si>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</si>
  <si>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</si>
  <si>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</si>
  <si>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</si>
  <si>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</si>
  <si>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</si>
  <si>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</si>
  <si>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</si>
  <si>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</si>
  <si>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</si>
  <si>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</si>
  <si>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</si>
  <si>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</si>
  <si>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</si>
  <si>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</si>
  <si>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</si>
  <si>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</si>
  <si>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</si>
  <si>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</si>
  <si>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</si>
  <si>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</si>
  <si>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</si>
  <si>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</si>
  <si>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</si>
  <si>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</si>
  <si>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</si>
  <si>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</si>
  <si>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</si>
  <si>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</si>
  <si>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</si>
  <si>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</si>
  <si>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</si>
  <si>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</si>
  <si>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</si>
  <si>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</si>
  <si>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</si>
  <si>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</si>
  <si>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</si>
  <si>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</si>
  <si>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</si>
  <si>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</si>
  <si>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</si>
  <si>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</si>
  <si>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</si>
  <si>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</si>
  <si>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</si>
  <si>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</si>
  <si>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</si>
  <si>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</si>
  <si>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</si>
  <si>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</si>
  <si>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</si>
  <si>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</si>
  <si>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</si>
  <si>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</si>
  <si>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</si>
  <si>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</si>
  <si>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</si>
  <si>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</si>
  <si>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</si>
  <si>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</si>
  <si>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</si>
  <si>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</si>
  <si>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</si>
  <si>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</si>
  <si>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</si>
  <si>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</si>
  <si>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</si>
  <si>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</si>
  <si>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</si>
  <si>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</si>
  <si>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</si>
  <si>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</si>
  <si>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</si>
  <si>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</si>
  <si>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</si>
  <si>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</si>
  <si>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</si>
  <si>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</si>
  <si>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</si>
  <si>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</si>
  <si>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</si>
  <si>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</si>
  <si>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</si>
  <si>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</si>
  <si>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</si>
  <si>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</si>
  <si>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</si>
  <si>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</si>
  <si>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</si>
  <si>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</si>
  <si>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</si>
  <si>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</si>
  <si>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</si>
  <si>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</si>
  <si>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</si>
  <si>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</si>
  <si>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</si>
  <si>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</si>
  <si>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</si>
  <si>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</si>
  <si>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</si>
  <si>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</si>
  <si>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</si>
  <si>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</si>
  <si>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</si>
  <si>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</si>
  <si>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</si>
  <si>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</si>
  <si>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</si>
  <si>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</si>
  <si>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</si>
  <si>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</si>
  <si>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</si>
  <si>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</si>
  <si>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</si>
  <si>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</si>
  <si>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</si>
  <si>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</si>
  <si>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</si>
  <si>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</si>
  <si>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</si>
  <si>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</si>
  <si>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</si>
  <si>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</si>
  <si>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</si>
  <si>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</si>
  <si>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</si>
  <si>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</si>
  <si>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</si>
  <si>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</si>
  <si>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</si>
  <si>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</si>
  <si>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</si>
  <si>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</si>
  <si>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</si>
  <si>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</si>
  <si>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</si>
  <si>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</si>
  <si>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</si>
  <si>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</si>
  <si>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</si>
  <si>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</si>
  <si>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</si>
  <si>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</si>
  <si>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</si>
  <si>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</si>
  <si>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</si>
  <si>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</si>
  <si>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</si>
  <si>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</si>
  <si>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</si>
  <si>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</si>
  <si>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</si>
  <si>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</si>
  <si>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</si>
  <si>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</si>
  <si>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</si>
  <si>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</si>
  <si>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</si>
  <si>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</si>
  <si>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</si>
  <si>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</si>
  <si>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</si>
  <si>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</si>
  <si>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</si>
  <si>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</si>
  <si>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</si>
  <si>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</si>
  <si>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</si>
  <si>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</si>
  <si>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</si>
  <si>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</si>
  <si>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</si>
  <si>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</si>
  <si>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</si>
  <si>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</si>
  <si>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</si>
  <si>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</si>
  <si>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</si>
  <si>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</si>
  <si>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</si>
  <si>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</si>
  <si>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</si>
  <si>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</si>
  <si>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</si>
  <si>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</si>
  <si>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</si>
  <si>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</si>
  <si>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</si>
  <si>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</si>
  <si>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</si>
  <si>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</si>
  <si>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</si>
  <si>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</si>
  <si>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</si>
  <si>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</si>
  <si>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</si>
  <si>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</si>
  <si>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</si>
  <si>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</si>
  <si>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</si>
  <si>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</si>
  <si>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</si>
  <si>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</si>
  <si>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</si>
  <si>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</si>
  <si>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</si>
  <si>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</si>
  <si>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</si>
  <si>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</si>
  <si>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</si>
  <si>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</si>
  <si>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</si>
  <si>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</si>
  <si>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</si>
  <si>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</si>
  <si>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</si>
  <si>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</si>
  <si>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</si>
  <si>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</si>
  <si>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</si>
  <si>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</si>
  <si>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</si>
  <si>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</si>
  <si>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</si>
  <si>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</si>
  <si>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</si>
  <si>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</si>
  <si>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</si>
  <si>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</si>
  <si>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</si>
  <si>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</si>
  <si>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</si>
  <si>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</si>
  <si>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</si>
  <si>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</si>
  <si>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</si>
  <si>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</si>
  <si>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</si>
  <si>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</si>
  <si>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</si>
  <si>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</si>
  <si>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</si>
  <si>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</si>
  <si>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</si>
  <si>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</si>
  <si>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</si>
  <si>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</si>
  <si>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</si>
  <si>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</si>
  <si>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</si>
  <si>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</si>
  <si>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</si>
  <si>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</si>
  <si>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</si>
  <si>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</si>
  <si>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</si>
  <si>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</si>
  <si>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</si>
  <si>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</si>
  <si>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</si>
  <si>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</si>
  <si>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</si>
  <si>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</si>
  <si>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</si>
  <si>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</si>
  <si>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</si>
  <si>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</si>
  <si>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</si>
  <si>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</si>
  <si>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</si>
  <si>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</si>
  <si>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</si>
  <si>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</si>
  <si>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</si>
  <si>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</si>
  <si>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</si>
  <si>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</si>
  <si>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</si>
  <si>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</si>
  <si>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</si>
  <si>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</si>
  <si>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</si>
  <si>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</si>
  <si>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</si>
  <si>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</si>
  <si>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</si>
  <si>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</si>
  <si>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</si>
  <si>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</si>
  <si>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</si>
  <si>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</si>
  <si>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</si>
  <si>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</si>
  <si>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</si>
  <si>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</si>
  <si>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</si>
  <si>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</si>
  <si>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</si>
  <si>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</si>
  <si>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</si>
  <si>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</si>
  <si>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</si>
  <si>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</si>
  <si>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</si>
  <si>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</si>
  <si>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</si>
  <si>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</si>
  <si>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</si>
  <si>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</si>
  <si>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</si>
  <si>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</si>
  <si>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</si>
  <si>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</si>
  <si>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</si>
  <si>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</si>
  <si>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</si>
  <si>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</si>
  <si>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</si>
  <si>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</si>
  <si>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</si>
  <si>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</si>
  <si>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</si>
  <si>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</si>
  <si>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</si>
  <si>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</si>
  <si>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</si>
  <si>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</si>
  <si>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</si>
  <si>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</si>
  <si>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</si>
  <si>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</si>
  <si>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</si>
  <si>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</si>
  <si>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</si>
  <si>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</si>
  <si>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</si>
  <si>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</si>
  <si>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</si>
  <si>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</si>
  <si>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</si>
  <si>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</si>
  <si>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</si>
  <si>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</si>
  <si>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</si>
  <si>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</si>
  <si>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</si>
  <si>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</si>
  <si>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</si>
  <si>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</si>
  <si>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</si>
  <si>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</si>
  <si>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</si>
  <si>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</si>
  <si>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</si>
  <si>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</si>
  <si>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</si>
  <si>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</si>
  <si>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</si>
  <si>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</si>
  <si>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</si>
  <si>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</si>
  <si>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</si>
  <si>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</si>
  <si>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</si>
  <si>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</si>
  <si>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</si>
  <si>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</si>
  <si>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</si>
  <si>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</si>
  <si>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</si>
  <si>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</si>
  <si>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</si>
  <si>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</si>
  <si>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</si>
  <si>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</si>
  <si>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</si>
  <si>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</si>
  <si>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</si>
  <si>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</si>
  <si>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</si>
  <si>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</si>
  <si>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</si>
  <si>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</si>
  <si>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</si>
  <si>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</si>
  <si>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</si>
  <si>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</si>
  <si>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</si>
  <si>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</si>
  <si>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</si>
  <si>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</si>
  <si>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</si>
  <si>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</si>
  <si>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</si>
  <si>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</si>
  <si>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</si>
  <si>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</si>
  <si>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</si>
  <si>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</si>
  <si>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</si>
  <si>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</si>
  <si>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</si>
  <si>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</si>
  <si>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</si>
  <si>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</si>
  <si>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</si>
  <si>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</si>
  <si>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</si>
  <si>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</si>
  <si>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</si>
  <si>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</si>
  <si>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</si>
  <si>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</si>
  <si>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</si>
  <si>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</si>
  <si>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</si>
  <si>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</si>
  <si>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</si>
  <si>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</si>
  <si>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</si>
  <si>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</si>
  <si>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</si>
  <si>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</si>
  <si>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</si>
  <si>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</si>
  <si>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</si>
  <si>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</si>
  <si>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</si>
  <si>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</si>
  <si>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</si>
  <si>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</si>
  <si>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</si>
  <si>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</si>
  <si>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</si>
  <si>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</si>
  <si>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</si>
  <si>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</si>
  <si>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</si>
  <si>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</si>
  <si>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</si>
  <si>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</si>
  <si>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</si>
  <si>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</si>
  <si>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</si>
  <si>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</si>
  <si>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</si>
  <si>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</si>
  <si>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</si>
  <si>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</si>
  <si>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</si>
  <si>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</si>
  <si>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</si>
  <si>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</si>
  <si>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</si>
  <si>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</si>
  <si>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</si>
  <si>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</si>
  <si>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</si>
  <si>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</si>
  <si>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</si>
  <si>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</si>
  <si>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</si>
  <si>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</si>
  <si>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</si>
  <si>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</si>
  <si>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</si>
  <si>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</si>
  <si>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</si>
  <si>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</si>
  <si>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</si>
  <si>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</si>
  <si>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</si>
  <si>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</si>
  <si>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</si>
  <si>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</si>
  <si>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</si>
  <si>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</si>
  <si>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</si>
  <si>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</si>
  <si>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</si>
  <si>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</si>
  <si>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</si>
  <si>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</si>
  <si>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</si>
  <si>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</si>
  <si>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</si>
  <si>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</si>
  <si>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</si>
  <si>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</si>
  <si>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</si>
  <si>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</si>
  <si>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</si>
  <si>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</si>
  <si>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</si>
  <si>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</si>
  <si>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</si>
  <si>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</si>
  <si>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</si>
  <si>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</si>
  <si>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</si>
  <si>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</si>
  <si>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</si>
  <si>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</si>
  <si>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</si>
  <si>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</si>
  <si>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</si>
  <si>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</si>
  <si>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</si>
  <si>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</si>
  <si>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</si>
  <si>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</si>
  <si>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</si>
  <si>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</si>
  <si>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</si>
  <si>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</si>
  <si>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</si>
  <si>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</si>
  <si>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</si>
  <si>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</si>
  <si>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</si>
  <si>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</si>
  <si>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</si>
  <si>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</si>
  <si>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</si>
  <si>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</si>
  <si>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</si>
  <si>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</si>
  <si>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</si>
  <si>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</si>
  <si>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</si>
  <si>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</si>
  <si>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</si>
  <si>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</si>
  <si>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</si>
  <si>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</si>
  <si>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</si>
  <si>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</si>
  <si>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</si>
  <si>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</si>
  <si>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</si>
  <si>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</si>
  <si>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</si>
  <si>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</si>
  <si>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</si>
  <si>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</si>
  <si>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</si>
  <si>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</si>
  <si>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</si>
  <si>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</si>
  <si>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</si>
  <si>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</si>
  <si>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</si>
  <si>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</si>
  <si>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</si>
  <si>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</si>
  <si>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</si>
  <si>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</si>
  <si>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</si>
  <si>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</si>
  <si>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</si>
  <si>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</si>
  <si>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</si>
  <si>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</si>
  <si>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</si>
  <si>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</si>
  <si>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</si>
  <si>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</si>
  <si>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</si>
  <si>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</si>
  <si>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</si>
  <si>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</si>
  <si>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</si>
  <si>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</si>
  <si>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</si>
  <si>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</si>
  <si>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</si>
  <si>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</si>
  <si>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</si>
  <si>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</si>
  <si>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</si>
  <si>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</si>
  <si>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</si>
  <si>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</si>
  <si>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</si>
  <si>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</si>
  <si>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</si>
  <si>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</si>
  <si>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</si>
  <si>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</si>
  <si>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</si>
  <si>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</si>
  <si>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</si>
  <si>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</si>
  <si>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</si>
  <si>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</si>
  <si>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</si>
  <si>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</si>
  <si>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</si>
  <si>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</si>
  <si>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</si>
  <si>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</si>
  <si>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</si>
  <si>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</si>
  <si>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</si>
  <si>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</si>
  <si>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</si>
  <si>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</si>
  <si>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</si>
  <si>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</si>
  <si>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</si>
  <si>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</si>
  <si>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</si>
  <si>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</si>
  <si>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</si>
  <si>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</si>
  <si>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</si>
  <si>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</si>
  <si>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</si>
  <si>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</si>
  <si>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</si>
  <si>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</si>
  <si>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</si>
  <si>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</si>
  <si>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</si>
  <si>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</si>
  <si>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</si>
  <si>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</si>
  <si>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</si>
  <si>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</si>
  <si>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</si>
  <si>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</si>
  <si>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</si>
  <si>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</si>
  <si>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</si>
  <si>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</si>
  <si>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</si>
  <si>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</si>
  <si>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</si>
  <si>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</si>
  <si>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</si>
  <si>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</si>
  <si>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</si>
  <si>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</si>
  <si>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</si>
  <si>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</si>
  <si>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</si>
  <si>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</si>
  <si>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</si>
  <si>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</si>
  <si>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</si>
  <si>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</si>
  <si>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</si>
  <si>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</si>
  <si>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</si>
  <si>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</si>
  <si>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</si>
  <si>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</si>
  <si>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</si>
  <si>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</si>
  <si>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</si>
  <si>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</si>
  <si>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</si>
  <si>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</si>
  <si>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</si>
  <si>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</si>
  <si>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</si>
  <si>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</si>
  <si>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</si>
  <si>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</si>
  <si>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</si>
  <si>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</si>
  <si>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</si>
  <si>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</si>
  <si>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</si>
  <si>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</si>
  <si>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</si>
  <si>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</si>
  <si>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</si>
  <si>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</si>
  <si>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</si>
  <si>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</si>
  <si>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</si>
  <si>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</si>
  <si>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</si>
  <si>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</si>
  <si>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</si>
  <si>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</si>
  <si>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</si>
  <si>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</si>
  <si>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</si>
  <si>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</si>
  <si>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</si>
  <si>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</si>
  <si>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</si>
  <si>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</si>
  <si>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</si>
  <si>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</si>
  <si>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</si>
  <si>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</si>
  <si>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</si>
  <si>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</si>
  <si>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</si>
  <si>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</si>
  <si>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</si>
  <si>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</si>
  <si>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</si>
  <si>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</si>
  <si>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</si>
  <si>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</si>
  <si>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</si>
  <si>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</si>
  <si>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</si>
  <si>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</si>
  <si>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</si>
  <si>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</si>
  <si>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</si>
  <si>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</si>
  <si>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</si>
  <si>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</si>
  <si>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</si>
  <si>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</si>
  <si>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</si>
  <si>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</si>
  <si>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</si>
  <si>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</si>
  <si>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</si>
  <si>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</si>
  <si>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</si>
  <si>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</si>
  <si>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</si>
  <si>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</si>
  <si>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</si>
  <si>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</si>
  <si>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</si>
  <si>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</si>
  <si>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</si>
  <si>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</si>
  <si>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</si>
  <si>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</si>
  <si>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</si>
  <si>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</si>
  <si>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</si>
  <si>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</si>
  <si>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</si>
  <si>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</si>
  <si>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</si>
  <si>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</si>
  <si>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</si>
  <si>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</si>
  <si>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</si>
  <si>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</si>
  <si>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</si>
  <si>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</si>
  <si>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</si>
  <si>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</si>
  <si>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</si>
  <si>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</si>
  <si>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</si>
  <si>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</si>
  <si>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</si>
  <si>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</si>
  <si>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</si>
  <si>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</si>
  <si>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</si>
  <si>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</si>
  <si>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</si>
  <si>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</si>
  <si>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</si>
  <si>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</si>
  <si>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</si>
  <si>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</si>
  <si>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</si>
  <si>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</si>
  <si>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</si>
  <si>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</si>
  <si>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</si>
  <si>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</si>
  <si>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</si>
  <si>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</si>
  <si>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</si>
  <si>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</si>
  <si>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</si>
  <si>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</si>
  <si>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</si>
  <si>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</si>
  <si>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</si>
  <si>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</si>
  <si>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</si>
  <si>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</si>
  <si>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</si>
  <si>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</si>
  <si>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</si>
  <si>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</si>
  <si>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</si>
  <si>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</si>
  <si>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</si>
  <si>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</si>
  <si>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</si>
  <si>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</si>
  <si>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</si>
  <si>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</si>
  <si>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</si>
  <si>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</si>
  <si>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</si>
  <si>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</si>
  <si>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</si>
  <si>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</si>
  <si>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</si>
  <si>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</si>
  <si>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</si>
  <si>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</si>
  <si>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</si>
  <si>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</si>
  <si>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</si>
  <si>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</si>
  <si>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</si>
  <si>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</si>
  <si>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</si>
  <si>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</si>
  <si>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</si>
  <si>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</si>
  <si>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</si>
  <si>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</si>
  <si>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</si>
  <si>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</si>
  <si>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</si>
  <si>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</si>
  <si>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</si>
  <si>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</si>
  <si>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</si>
  <si>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</si>
  <si>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</si>
  <si>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</si>
  <si>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</si>
  <si>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</si>
  <si>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</si>
  <si>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</si>
  <si>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</si>
  <si>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</si>
  <si>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</si>
  <si>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</si>
  <si>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</si>
  <si>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</si>
  <si>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</si>
  <si>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</si>
  <si>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</si>
  <si>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</si>
  <si>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</si>
  <si>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</si>
  <si>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</si>
  <si>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</si>
  <si>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</si>
  <si>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</si>
  <si>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</si>
  <si>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</si>
  <si>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</si>
  <si>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</si>
  <si>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</si>
  <si>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</si>
  <si>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</si>
  <si>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</si>
  <si>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</si>
  <si>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</si>
  <si>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</si>
  <si>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</si>
  <si>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</si>
  <si>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</si>
  <si>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</si>
  <si>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</si>
  <si>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</si>
  <si>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</si>
  <si>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</si>
  <si>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</si>
  <si>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</si>
  <si>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</si>
  <si>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</si>
  <si>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</si>
  <si>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</si>
  <si>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</si>
  <si>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</si>
  <si>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</si>
  <si>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</si>
  <si>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</si>
  <si>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</si>
  <si>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</si>
  <si>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</si>
  <si>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</si>
  <si>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</si>
  <si>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</si>
  <si>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</si>
  <si>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</si>
  <si>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</si>
  <si>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</si>
  <si>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</si>
  <si>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</si>
  <si>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</si>
  <si>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</si>
  <si>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</si>
  <si>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</si>
  <si>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</si>
  <si>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</si>
  <si>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</si>
  <si>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</si>
  <si>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</si>
  <si>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</si>
  <si>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</si>
  <si>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</si>
  <si>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</si>
  <si>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</si>
  <si>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</si>
  <si>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</si>
  <si>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</si>
  <si>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</si>
  <si>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</si>
  <si>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</si>
  <si>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</si>
  <si>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</si>
  <si>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</si>
  <si>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</si>
  <si>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</si>
  <si>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</si>
  <si>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</si>
  <si>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</si>
  <si>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</si>
  <si>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</si>
  <si>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</si>
  <si>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</si>
  <si>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</si>
  <si>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</si>
  <si>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</si>
  <si>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</si>
  <si>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</si>
  <si>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</si>
  <si>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</si>
  <si>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</si>
  <si>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</si>
  <si>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</si>
  <si>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</si>
  <si>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</si>
  <si>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</si>
  <si>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</si>
  <si>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</si>
  <si>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</si>
  <si>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</si>
  <si>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</si>
  <si>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</si>
  <si>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</si>
  <si>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</si>
  <si>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</si>
  <si>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</si>
  <si>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</si>
  <si>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</si>
  <si>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</si>
  <si>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</si>
  <si>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</si>
  <si>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</si>
  <si>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</si>
  <si>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</si>
  <si>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</si>
  <si>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</si>
  <si>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</si>
  <si>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</si>
  <si>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</si>
  <si>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</si>
  <si>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</si>
  <si>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</si>
  <si>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</si>
  <si>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</si>
  <si>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</si>
  <si>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</si>
  <si>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</si>
  <si>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</si>
  <si>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</si>
  <si>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</si>
  <si>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</si>
  <si>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</si>
  <si>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</si>
  <si>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</si>
  <si>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</si>
  <si>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</si>
  <si>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</si>
  <si>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</si>
  <si>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</si>
  <si>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</si>
  <si>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</si>
  <si>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</si>
  <si>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</si>
  <si>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</si>
  <si>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</si>
  <si>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</si>
  <si>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</si>
  <si>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</si>
  <si>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</si>
  <si>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</si>
  <si>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</si>
  <si>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</si>
  <si>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</si>
  <si>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</si>
  <si>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</si>
  <si>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</si>
  <si>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</si>
  <si>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</si>
  <si>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</si>
  <si>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</si>
  <si>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</si>
  <si>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</si>
  <si>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</si>
  <si>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</si>
  <si>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</si>
  <si>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</si>
  <si>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</si>
  <si>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</si>
  <si>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</si>
  <si>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</si>
  <si>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</si>
  <si>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</si>
  <si>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</si>
  <si>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</si>
  <si>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</si>
  <si>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</si>
  <si>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</si>
  <si>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</si>
  <si>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</si>
  <si>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</si>
  <si>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</si>
  <si>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</si>
  <si>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</si>
  <si>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</si>
  <si>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</si>
  <si>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</si>
  <si>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</si>
  <si>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</si>
  <si>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</si>
  <si>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</si>
  <si>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</si>
  <si>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</si>
  <si>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</si>
  <si>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</si>
  <si>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</si>
  <si>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</si>
  <si>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</si>
  <si>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</si>
  <si>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</si>
  <si>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</si>
  <si>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</si>
  <si>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</si>
  <si>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</si>
  <si>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</si>
  <si>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</si>
  <si>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</si>
  <si>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</si>
  <si>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</si>
  <si>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</si>
  <si>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</si>
  <si>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</si>
  <si>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</si>
  <si>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</si>
  <si>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</si>
  <si>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</si>
  <si>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</si>
  <si>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</si>
  <si>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</si>
  <si>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</si>
  <si>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</si>
  <si>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</si>
  <si>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</si>
  <si>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</si>
  <si>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</si>
  <si>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</si>
  <si>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</si>
  <si>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</si>
  <si>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</si>
  <si>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</si>
  <si>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</si>
  <si>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</si>
  <si>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</si>
  <si>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</si>
  <si>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</si>
  <si>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</si>
  <si>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</si>
  <si>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</si>
  <si>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</si>
  <si>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</si>
  <si>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</si>
  <si>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</si>
  <si>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</si>
  <si>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</si>
  <si>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</si>
  <si>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</si>
  <si>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</si>
  <si>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</si>
  <si>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</si>
  <si>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</si>
  <si>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</si>
  <si>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</si>
  <si>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</si>
  <si>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</si>
  <si>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</si>
  <si>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</si>
  <si>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</si>
  <si>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</si>
  <si>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</si>
  <si>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</si>
  <si>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</si>
  <si>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</si>
  <si>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</si>
  <si>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</si>
  <si>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</si>
  <si>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</si>
  <si>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</si>
  <si>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</si>
  <si>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</si>
  <si>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</si>
  <si>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</si>
  <si>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</si>
  <si>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</si>
  <si>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</si>
  <si>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</si>
  <si>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</si>
  <si>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</si>
  <si>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</si>
  <si>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</si>
  <si>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</si>
  <si>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</si>
  <si>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</si>
  <si>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</si>
  <si>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</si>
  <si>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</si>
  <si>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</si>
  <si>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</si>
  <si>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</si>
  <si>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</si>
  <si>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</si>
  <si>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</si>
  <si>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</si>
  <si>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</si>
  <si>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</si>
  <si>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</si>
  <si>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</si>
  <si>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</si>
  <si>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</si>
  <si>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</si>
  <si>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</si>
  <si>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</si>
  <si>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</si>
  <si>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</si>
  <si>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</si>
  <si>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</si>
  <si>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</si>
  <si>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</si>
  <si>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</si>
  <si>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</si>
  <si>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</si>
  <si>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</si>
  <si>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</si>
  <si>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</si>
  <si>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</si>
  <si>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</si>
  <si>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</si>
  <si>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</si>
  <si>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</si>
  <si>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</si>
  <si>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</si>
  <si>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</si>
  <si>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</si>
  <si>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</si>
  <si>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</si>
  <si>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</si>
  <si>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</si>
  <si>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</si>
  <si>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</si>
  <si>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</si>
  <si>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</si>
  <si>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</si>
  <si>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</si>
  <si>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</si>
  <si>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</si>
  <si>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</si>
  <si>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</si>
  <si>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</si>
  <si>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</si>
  <si>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</si>
  <si>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</si>
  <si>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</si>
  <si>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</si>
  <si>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</si>
  <si>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</si>
  <si>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</si>
  <si>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</si>
  <si>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</si>
  <si>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</si>
  <si>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</si>
  <si>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</si>
  <si>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</si>
  <si>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</si>
  <si>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</si>
  <si>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</si>
  <si>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</si>
  <si>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</si>
  <si>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</si>
  <si>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</si>
  <si>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</si>
  <si>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</si>
  <si>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</si>
  <si>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</si>
  <si>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</si>
  <si>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</si>
  <si>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</si>
  <si>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</si>
  <si>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</si>
  <si>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</si>
  <si>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</si>
  <si>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</si>
  <si>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</si>
  <si>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</si>
  <si>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</si>
  <si>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</si>
  <si>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</si>
  <si>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</si>
  <si>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</si>
  <si>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</si>
  <si>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</si>
  <si>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</si>
  <si>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</si>
  <si>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</si>
  <si>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</si>
  <si>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</si>
  <si>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</si>
  <si>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</si>
  <si>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</si>
  <si>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</si>
  <si>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</si>
  <si>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</si>
  <si>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</si>
  <si>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</si>
  <si>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</si>
  <si>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</si>
  <si>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</si>
  <si>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</si>
  <si>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</si>
  <si>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</si>
  <si>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</si>
  <si>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</si>
  <si>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</si>
  <si>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</si>
  <si>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</si>
  <si>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</si>
  <si>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</si>
  <si>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</si>
  <si>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</si>
  <si>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</si>
  <si>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</si>
  <si>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</si>
  <si>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</si>
  <si>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</si>
  <si>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</si>
  <si>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</si>
  <si>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</si>
  <si>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</si>
  <si>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</si>
  <si>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</si>
  <si>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</si>
  <si>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</si>
  <si>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</si>
  <si>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</si>
  <si>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</si>
  <si>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</si>
  <si>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</si>
  <si>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</si>
  <si>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</si>
  <si>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</si>
  <si>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</si>
  <si>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</si>
  <si>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</si>
  <si>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</si>
  <si>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</si>
  <si>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</si>
  <si>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</si>
  <si>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</si>
  <si>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</si>
  <si>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</si>
  <si>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</si>
  <si>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</si>
  <si>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</si>
  <si>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</si>
  <si>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</si>
  <si>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</si>
  <si>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</si>
  <si>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</si>
  <si>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</si>
  <si>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</si>
  <si>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</si>
  <si>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</si>
  <si>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</si>
  <si>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</si>
  <si>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</si>
  <si>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</si>
  <si>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</si>
  <si>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</si>
  <si>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</si>
  <si>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</si>
  <si>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</si>
  <si>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</si>
  <si>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</si>
  <si>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</si>
  <si>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</si>
  <si>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</si>
  <si>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</si>
  <si>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</si>
  <si>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</si>
  <si>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</si>
  <si>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</si>
  <si>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</si>
  <si>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</si>
  <si>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</si>
  <si>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</si>
  <si>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</si>
  <si>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</si>
  <si>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</si>
  <si>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</si>
  <si>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</si>
  <si>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</si>
  <si>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</si>
  <si>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</si>
  <si>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</si>
  <si>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</si>
  <si>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</si>
  <si>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</si>
  <si>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</si>
  <si>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</si>
  <si>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</si>
  <si>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</si>
  <si>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</si>
  <si>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</si>
  <si>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</si>
  <si>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</si>
  <si>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</si>
  <si>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</si>
  <si>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</si>
  <si>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</si>
  <si>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</si>
  <si>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</si>
  <si>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</si>
  <si>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</si>
  <si>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</si>
  <si>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</si>
  <si>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</si>
  <si>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</si>
  <si>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</si>
  <si>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</si>
  <si>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</si>
  <si>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</si>
  <si>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</si>
  <si>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</si>
  <si>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</si>
  <si>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</si>
  <si>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</si>
  <si>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</si>
  <si>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</si>
  <si>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</si>
  <si>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</si>
  <si>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</si>
  <si>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</si>
  <si>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</si>
  <si>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</si>
  <si>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</si>
  <si>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</si>
  <si>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</si>
  <si>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</si>
  <si>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</si>
  <si>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</si>
  <si>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</si>
  <si>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</si>
  <si>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</si>
  <si>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</si>
  <si>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</si>
  <si>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</si>
  <si>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</si>
  <si>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</si>
  <si>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</si>
  <si>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</si>
  <si>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</si>
  <si>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</si>
  <si>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</si>
  <si>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</si>
  <si>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</si>
  <si>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</si>
  <si>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</si>
  <si>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</si>
  <si>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</si>
  <si>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</si>
  <si>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</si>
  <si>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</si>
  <si>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</si>
  <si>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</si>
  <si>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</si>
  <si>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</si>
  <si>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</si>
  <si>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</si>
  <si>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</si>
  <si>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</si>
  <si>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</si>
  <si>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</si>
  <si>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</si>
  <si>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</si>
  <si>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</si>
  <si>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</si>
  <si>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</si>
  <si>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</si>
  <si>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</si>
  <si>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</si>
  <si>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</si>
  <si>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</si>
  <si>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</si>
  <si>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</si>
  <si>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</si>
  <si>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</si>
  <si>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</si>
  <si>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</si>
  <si>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</si>
  <si>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</si>
  <si>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</si>
  <si>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</si>
  <si>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</si>
  <si>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</si>
  <si>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</si>
  <si>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</si>
  <si>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</si>
  <si>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</si>
  <si>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</si>
  <si>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</si>
  <si>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</si>
  <si>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</si>
  <si>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</si>
  <si>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</si>
  <si>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</si>
  <si>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</si>
  <si>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</si>
  <si>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</si>
  <si>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</si>
  <si>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</si>
  <si>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</si>
  <si>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</si>
  <si>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</si>
  <si>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</si>
  <si>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</si>
  <si>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</si>
  <si>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</si>
  <si>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</si>
  <si>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</si>
  <si>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</si>
  <si>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</si>
  <si>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</si>
  <si>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</si>
  <si>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</si>
  <si>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</si>
  <si>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</si>
  <si>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</si>
  <si>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</si>
  <si>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</si>
  <si>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</si>
  <si>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</si>
  <si>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</si>
  <si>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</si>
  <si>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</si>
  <si>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</si>
  <si>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</si>
  <si>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</si>
  <si>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</si>
  <si>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</si>
  <si>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</si>
  <si>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</si>
  <si>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</si>
  <si>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</si>
  <si>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</si>
  <si>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</si>
  <si>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</si>
  <si>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</si>
  <si>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</si>
  <si>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</si>
  <si>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</si>
  <si>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</si>
  <si>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</si>
  <si>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</si>
  <si>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</si>
  <si>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</si>
  <si>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</si>
  <si>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</si>
  <si>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</si>
  <si>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</si>
  <si>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</si>
  <si>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</si>
  <si>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</si>
  <si>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</si>
  <si>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</si>
  <si>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</si>
  <si>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</si>
  <si>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</si>
  <si>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</si>
  <si>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</si>
  <si>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</si>
  <si>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</si>
  <si>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</si>
  <si>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</si>
  <si>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</si>
  <si>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</si>
  <si>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</si>
  <si>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</si>
  <si>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</si>
  <si>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</si>
  <si>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</si>
  <si>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</si>
  <si>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</si>
  <si>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</si>
  <si>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</si>
  <si>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</si>
  <si>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</si>
  <si>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</si>
  <si>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</si>
  <si>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</si>
  <si>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</si>
  <si>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</si>
  <si>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</si>
  <si>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</si>
  <si>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</si>
  <si>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</si>
  <si>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</si>
  <si>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</si>
  <si>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</si>
  <si>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</si>
  <si>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</si>
  <si>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</si>
  <si>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</si>
  <si>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</si>
  <si>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</si>
  <si>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</si>
  <si>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</si>
  <si>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</si>
  <si>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</si>
  <si>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</si>
  <si>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</si>
  <si>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</si>
  <si>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</si>
  <si>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</si>
  <si>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</si>
  <si>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</si>
  <si>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</si>
  <si>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</si>
  <si>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</si>
  <si>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</si>
  <si>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</si>
  <si>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</si>
  <si>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</si>
  <si>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</si>
  <si>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</si>
  <si>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</si>
  <si>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</si>
  <si>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</si>
  <si>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</si>
  <si>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</si>
  <si>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</si>
  <si>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</si>
  <si>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</si>
  <si>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</si>
  <si>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</si>
  <si>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</si>
  <si>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</si>
  <si>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</si>
  <si>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</si>
  <si>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</si>
  <si>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</si>
  <si>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</si>
  <si>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</si>
  <si>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</si>
  <si>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</si>
  <si>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</si>
  <si>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</si>
  <si>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</si>
  <si>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</si>
  <si>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</si>
  <si>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</si>
  <si>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</si>
  <si>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</si>
  <si>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</si>
  <si>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</si>
  <si>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</si>
  <si>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</si>
  <si>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</si>
  <si>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</si>
  <si>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</si>
  <si>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</si>
  <si>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</si>
  <si>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</si>
  <si>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</si>
  <si>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</si>
  <si>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</si>
  <si>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</si>
  <si>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</si>
  <si>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</si>
  <si>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</si>
  <si>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</si>
  <si>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</si>
  <si>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</si>
  <si>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</si>
  <si>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</si>
  <si>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</si>
  <si>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</si>
  <si>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</si>
  <si>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</si>
  <si>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</si>
  <si>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</si>
  <si>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</si>
  <si>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</si>
  <si>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</si>
  <si>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</si>
  <si>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</si>
  <si>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</si>
  <si>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</si>
  <si>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</si>
  <si>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</si>
  <si>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</si>
  <si>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</si>
  <si>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</si>
  <si>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</si>
  <si>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</si>
  <si>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</si>
  <si>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</si>
  <si>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</si>
  <si>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</si>
  <si>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</si>
  <si>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</si>
  <si>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</si>
  <si>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</si>
  <si>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</si>
  <si>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</si>
  <si>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</si>
  <si>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</si>
  <si>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</si>
  <si>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</si>
  <si>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</si>
  <si>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</si>
  <si>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</si>
  <si>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</si>
  <si>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</si>
  <si>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</si>
  <si>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</si>
  <si>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</si>
  <si>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</si>
  <si>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</si>
  <si>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</si>
  <si>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</si>
  <si>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</si>
  <si>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</si>
  <si>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</si>
  <si>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</si>
  <si>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</si>
  <si>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</si>
  <si>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</si>
  <si>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</si>
  <si>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</si>
  <si>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</si>
  <si>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</si>
  <si>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</si>
  <si>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</si>
  <si>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</si>
  <si>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</si>
  <si>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</si>
  <si>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</si>
  <si>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</si>
  <si>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</si>
  <si>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</si>
  <si>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</si>
  <si>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</si>
  <si>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</si>
  <si>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</si>
  <si>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</si>
  <si>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</si>
  <si>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</si>
  <si>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</si>
  <si>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</si>
  <si>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</si>
  <si>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</si>
  <si>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</si>
  <si>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</si>
  <si>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</si>
  <si>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</si>
  <si>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</si>
  <si>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</si>
  <si>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</si>
  <si>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</si>
  <si>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</si>
  <si>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</si>
  <si>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</si>
  <si>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</si>
  <si>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</si>
  <si>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</si>
  <si>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</si>
  <si>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</si>
  <si>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</si>
  <si>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</si>
  <si>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</si>
  <si>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</si>
  <si>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</si>
  <si>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</si>
  <si>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</si>
  <si>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</si>
  <si>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</si>
  <si>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</si>
  <si>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</si>
  <si>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</si>
  <si>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</si>
  <si>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</si>
  <si>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</si>
  <si>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</si>
  <si>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</si>
  <si>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</si>
  <si>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</si>
  <si>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</si>
  <si>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</si>
  <si>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</si>
  <si>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</si>
  <si>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</si>
  <si>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</si>
  <si>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</si>
  <si>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</si>
  <si>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</si>
  <si>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</si>
  <si>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</si>
  <si>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</si>
  <si>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</si>
  <si>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</si>
  <si>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</si>
  <si>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</si>
  <si>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</si>
  <si>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</si>
  <si>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</si>
  <si>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</si>
  <si>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</si>
  <si>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</si>
  <si>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</si>
  <si>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</si>
  <si>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</si>
  <si>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</si>
  <si>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</si>
  <si>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</si>
  <si>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</si>
  <si>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</si>
  <si>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</si>
  <si>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</si>
  <si>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</si>
  <si>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</si>
  <si>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</si>
  <si>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</si>
  <si>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</si>
  <si>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</si>
  <si>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</si>
  <si>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</si>
  <si>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</si>
  <si>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</si>
  <si>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</si>
  <si>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</si>
  <si>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</si>
  <si>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</si>
  <si>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</si>
  <si>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</si>
  <si>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</si>
  <si>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</si>
  <si>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</si>
  <si>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</si>
  <si>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</si>
  <si>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</si>
  <si>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</si>
  <si>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</si>
  <si>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</si>
  <si>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</si>
  <si>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</si>
  <si>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</si>
  <si>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</si>
  <si>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</si>
  <si>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</si>
  <si>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</si>
  <si>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</si>
  <si>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</si>
  <si>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</si>
  <si>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</si>
  <si>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</si>
  <si>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</si>
  <si>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</si>
  <si>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</si>
  <si>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</si>
  <si>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</si>
  <si>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</si>
  <si>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</si>
  <si>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</si>
  <si>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</si>
  <si>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</si>
  <si>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</si>
  <si>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</si>
  <si>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</si>
  <si>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</si>
  <si>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</si>
  <si>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</si>
  <si>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</si>
  <si>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</si>
  <si>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</si>
  <si>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</si>
  <si>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</si>
  <si>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</si>
  <si>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</si>
  <si>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</si>
  <si>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</si>
  <si>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</si>
  <si>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</si>
  <si>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</si>
  <si>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</si>
  <si>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</si>
  <si>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</si>
  <si>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</si>
  <si>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</si>
  <si>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</si>
  <si>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</si>
  <si>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</si>
  <si>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</si>
  <si>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</si>
  <si>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</si>
  <si>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</si>
  <si>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</si>
  <si>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</si>
  <si>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</si>
  <si>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</si>
  <si>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</si>
  <si>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</si>
  <si>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</si>
  <si>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</si>
  <si>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</si>
  <si>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</si>
  <si>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</si>
  <si>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</si>
  <si>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</si>
  <si>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</si>
  <si>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</si>
  <si>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</si>
  <si>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</si>
  <si>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</si>
  <si>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</si>
  <si>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</si>
  <si>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</si>
  <si>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</si>
  <si>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</si>
  <si>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</si>
  <si>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</si>
  <si>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</si>
  <si>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</si>
  <si>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</si>
  <si>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</si>
  <si>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</si>
  <si>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</si>
  <si>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</si>
  <si>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</si>
  <si>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</si>
  <si>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</si>
  <si>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</si>
  <si>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</si>
  <si>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</si>
  <si>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</si>
  <si>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</si>
  <si>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</si>
  <si>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</si>
  <si>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</si>
  <si>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</si>
  <si>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</si>
  <si>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</si>
  <si>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</si>
  <si>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</si>
  <si>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</si>
  <si>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</si>
  <si>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</si>
  <si>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</si>
  <si>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</si>
  <si>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</si>
  <si>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</si>
  <si>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</si>
  <si>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</si>
  <si>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</si>
  <si>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</si>
  <si>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</si>
  <si>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</si>
  <si>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</si>
  <si>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</si>
  <si>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</si>
  <si>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</si>
  <si>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</si>
  <si>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</si>
  <si>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</si>
  <si>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</si>
  <si>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</si>
  <si>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</si>
  <si>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</si>
  <si>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</si>
  <si>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</si>
  <si>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</si>
  <si>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</si>
  <si>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</si>
  <si>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</si>
  <si>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</si>
  <si>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</si>
  <si>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</si>
  <si>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</si>
  <si>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</si>
  <si>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</si>
  <si>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</si>
  <si>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</si>
  <si>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</si>
  <si>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</si>
  <si>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</si>
  <si>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</si>
  <si>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</si>
  <si>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</si>
  <si>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</si>
  <si>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</si>
  <si>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</si>
  <si>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</si>
  <si>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</si>
  <si>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</si>
  <si>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</si>
  <si>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</si>
  <si>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</si>
  <si>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</si>
  <si>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</si>
  <si>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</si>
  <si>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</si>
  <si>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</si>
  <si>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</si>
  <si>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</si>
  <si>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</si>
  <si>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</si>
  <si>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</si>
  <si>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</si>
  <si>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</si>
  <si>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</si>
  <si>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</si>
  <si>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</si>
  <si>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</si>
  <si>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</si>
  <si>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</si>
  <si>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</si>
  <si>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</si>
  <si>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</si>
  <si>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</si>
  <si>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</si>
  <si>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</si>
  <si>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</si>
  <si>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</si>
  <si>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</si>
  <si>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</si>
  <si>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</si>
  <si>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</si>
  <si>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</si>
  <si>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</si>
  <si>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</si>
  <si>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</si>
  <si>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</si>
  <si>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</si>
  <si>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</si>
  <si>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</si>
  <si>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</si>
  <si>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</si>
  <si>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</si>
  <si>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</si>
  <si>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</si>
  <si>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</si>
  <si>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</si>
  <si>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</si>
  <si>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</si>
  <si>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</si>
  <si>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</si>
  <si>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</si>
  <si>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</si>
  <si>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</si>
  <si>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</si>
  <si>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</si>
  <si>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</si>
  <si>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</si>
  <si>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</si>
  <si>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</si>
  <si>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</si>
  <si>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</si>
  <si>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</si>
  <si>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</si>
  <si>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</si>
  <si>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</si>
  <si>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</si>
  <si>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</si>
  <si>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</si>
  <si>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</si>
  <si>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</si>
  <si>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</si>
  <si>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</si>
  <si>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</si>
  <si>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</si>
  <si>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</si>
  <si>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</si>
  <si>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</si>
  <si>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</si>
  <si>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</si>
  <si>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</si>
  <si>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</si>
  <si>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</si>
  <si>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</si>
  <si>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</si>
  <si>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</si>
  <si>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</si>
  <si>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</si>
  <si>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</si>
  <si>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</si>
  <si>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</si>
  <si>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</si>
  <si>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</si>
  <si>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</si>
  <si>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</si>
  <si>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</si>
  <si>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</si>
  <si>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</si>
  <si>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</si>
  <si>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</si>
  <si>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</si>
  <si>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</si>
  <si>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</si>
  <si>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</si>
  <si>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</si>
  <si>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</si>
  <si>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</si>
  <si>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</si>
  <si>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</si>
  <si>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</si>
  <si>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</si>
  <si>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</si>
  <si>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</si>
  <si>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</si>
  <si>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</si>
  <si>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</si>
  <si>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</si>
  <si>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</si>
  <si>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</si>
  <si>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</si>
  <si>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</si>
  <si>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</si>
  <si>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</si>
  <si>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</si>
  <si>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</si>
  <si>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</si>
  <si>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</si>
  <si>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</si>
  <si>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</si>
  <si>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</si>
  <si>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</si>
  <si>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</si>
  <si>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</si>
  <si>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</si>
  <si>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</si>
  <si>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</si>
  <si>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</si>
  <si>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</si>
  <si>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</si>
  <si>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</si>
  <si>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</si>
  <si>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</si>
  <si>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</si>
  <si>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</si>
  <si>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</si>
  <si>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</si>
  <si>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</si>
  <si>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</si>
  <si>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</si>
  <si>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</si>
  <si>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</si>
  <si>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</si>
  <si>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</si>
  <si>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</si>
  <si>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</si>
  <si>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</si>
  <si>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</si>
  <si>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</si>
  <si>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</si>
  <si>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</si>
  <si>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</si>
  <si>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</si>
  <si>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</si>
  <si>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</si>
  <si>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</si>
  <si>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</si>
  <si>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</si>
  <si>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</si>
  <si>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</si>
  <si>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</si>
  <si>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</si>
  <si>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</si>
  <si>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</si>
  <si>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</si>
  <si>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</si>
  <si>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</si>
  <si>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</si>
  <si>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</si>
  <si>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</si>
  <si>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</si>
  <si>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</si>
  <si>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</si>
  <si>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</si>
  <si>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</si>
  <si>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</si>
  <si>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</si>
  <si>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</si>
  <si>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</si>
  <si>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</si>
  <si>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</si>
  <si>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</si>
  <si>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</si>
  <si>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</si>
  <si>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</si>
  <si>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</si>
  <si>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</si>
  <si>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</si>
  <si>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</si>
  <si>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</si>
  <si>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</si>
  <si>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</si>
  <si>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</si>
  <si>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</si>
  <si>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</si>
  <si>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</si>
  <si>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</si>
  <si>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</si>
  <si>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</si>
  <si>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</si>
  <si>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</si>
  <si>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</si>
  <si>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</si>
  <si>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</si>
  <si>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</si>
  <si>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</si>
  <si>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</si>
  <si>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</si>
  <si>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</si>
  <si>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</si>
  <si>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</si>
  <si>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</si>
  <si>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</si>
  <si>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</si>
  <si>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</si>
  <si>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</si>
  <si>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</si>
  <si>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</si>
  <si>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</si>
  <si>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</si>
  <si>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</si>
  <si>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</si>
  <si>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</si>
  <si>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</si>
  <si>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</si>
  <si>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</si>
  <si>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</si>
  <si>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</si>
  <si>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</si>
  <si>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</si>
  <si>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</si>
  <si>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</si>
  <si>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</si>
  <si>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</si>
  <si>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</si>
  <si>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</si>
  <si>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</si>
  <si>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</si>
  <si>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</si>
  <si>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</si>
  <si>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</si>
  <si>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</si>
  <si>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</si>
  <si>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</si>
  <si>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</si>
  <si>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</si>
  <si>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</si>
  <si>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</si>
  <si>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</si>
  <si>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</si>
  <si>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</si>
  <si>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</si>
  <si>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</si>
  <si>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</si>
  <si>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</si>
  <si>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</si>
  <si>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</si>
  <si>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</si>
  <si>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</si>
  <si>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</si>
  <si>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</si>
  <si>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</si>
  <si>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</si>
  <si>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</si>
  <si>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</si>
  <si>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</si>
  <si>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</si>
  <si>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</si>
  <si>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</si>
  <si>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</si>
  <si>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</si>
  <si>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</si>
  <si>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</si>
  <si>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</si>
  <si>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</si>
  <si>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</si>
  <si>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</si>
  <si>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</si>
  <si>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</si>
  <si>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</si>
  <si>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</si>
  <si>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</si>
  <si>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</si>
  <si>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</si>
  <si>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</si>
  <si>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</si>
  <si>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</si>
  <si>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</si>
  <si>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</si>
  <si>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</si>
  <si>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</si>
  <si>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</si>
  <si>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</si>
  <si>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</si>
  <si>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</si>
  <si>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</si>
  <si>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</si>
  <si>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</si>
  <si>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</si>
  <si>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</si>
  <si>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</si>
  <si>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</si>
  <si>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</si>
  <si>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</si>
  <si>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</si>
  <si>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</si>
  <si>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</si>
  <si>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</si>
  <si>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</si>
  <si>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</si>
  <si>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</si>
  <si>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</si>
  <si>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</si>
  <si>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</si>
  <si>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</si>
  <si>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</si>
  <si>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</si>
  <si>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</si>
  <si>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</si>
  <si>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</si>
  <si>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</si>
  <si>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</si>
  <si>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</si>
  <si>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</si>
  <si>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</si>
  <si>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</si>
  <si>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</si>
  <si>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</si>
  <si>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</si>
  <si>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</si>
  <si>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</si>
  <si>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</si>
  <si>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</si>
  <si>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</si>
  <si>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</si>
  <si>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</si>
  <si>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</si>
  <si>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</si>
  <si>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</si>
  <si>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</si>
  <si>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</si>
  <si>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</si>
  <si>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</si>
  <si>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</si>
  <si>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</si>
  <si>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</si>
  <si>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</si>
  <si>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</si>
  <si>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</si>
  <si>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</si>
  <si>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</si>
  <si>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</si>
  <si>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</si>
  <si>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</si>
  <si>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</si>
  <si>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</si>
  <si>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</si>
  <si>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</si>
  <si>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</si>
  <si>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</si>
  <si>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</si>
  <si>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</si>
  <si>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</si>
  <si>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</si>
  <si>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</si>
  <si>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</si>
  <si>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</si>
  <si>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</si>
  <si>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</si>
  <si>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</si>
  <si>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</si>
  <si>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</si>
  <si>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</si>
  <si>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</si>
  <si>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</si>
  <si>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</si>
  <si>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</si>
  <si>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</si>
  <si>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</si>
  <si>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</si>
  <si>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</si>
  <si>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</si>
  <si>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</si>
  <si>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</si>
  <si>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</si>
  <si>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</si>
  <si>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</si>
  <si>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</si>
  <si>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</si>
  <si>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</si>
  <si>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</si>
  <si>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</si>
  <si>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</si>
  <si>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</si>
  <si>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</si>
  <si>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</si>
  <si>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</si>
  <si>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</si>
  <si>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</si>
  <si>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</si>
  <si>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</si>
  <si>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</si>
  <si>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</si>
  <si>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</si>
  <si>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</si>
  <si>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</si>
  <si>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</si>
  <si>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</si>
  <si>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</si>
  <si>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</si>
  <si>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</si>
  <si>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</si>
  <si>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</si>
  <si>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</si>
  <si>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</si>
  <si>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</si>
  <si>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</si>
  <si>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</si>
  <si>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</si>
  <si>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</si>
  <si>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</si>
  <si>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</si>
  <si>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</si>
  <si>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</si>
  <si>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</si>
  <si>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</si>
  <si>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</si>
  <si>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</si>
  <si>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</si>
  <si>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</si>
  <si>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</si>
  <si>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</si>
  <si>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</si>
  <si>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</si>
  <si>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</si>
  <si>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</si>
  <si>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</si>
  <si>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</si>
  <si>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</si>
  <si>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</si>
  <si>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</si>
  <si>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</si>
  <si>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</si>
  <si>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</si>
  <si>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</si>
  <si>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</si>
  <si>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</si>
  <si>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</si>
  <si>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</si>
  <si>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</si>
  <si>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</si>
  <si>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</si>
  <si>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</si>
  <si>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</si>
  <si>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</si>
  <si>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</si>
  <si>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</si>
  <si>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</si>
  <si>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</si>
  <si>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</si>
  <si>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</si>
  <si>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</si>
  <si>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</si>
  <si>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</si>
  <si>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</si>
  <si>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</si>
  <si>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</si>
  <si>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</si>
  <si>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</si>
  <si>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</si>
  <si>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</si>
  <si>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</si>
  <si>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</si>
  <si>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</si>
  <si>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</si>
  <si>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</si>
  <si>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</si>
  <si>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</si>
  <si>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</si>
  <si>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</si>
  <si>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</si>
  <si>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</si>
  <si>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</si>
  <si>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</si>
  <si>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</si>
  <si>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</si>
  <si>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</si>
  <si>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</si>
  <si>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</si>
  <si>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</si>
  <si>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</si>
  <si>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</si>
  <si>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</si>
  <si>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</si>
  <si>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</si>
  <si>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</si>
  <si>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</si>
  <si>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</si>
  <si>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</si>
  <si>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</si>
  <si>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</si>
  <si>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</si>
  <si>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</si>
  <si>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</si>
  <si>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</si>
  <si>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</si>
  <si>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</si>
  <si>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</si>
  <si>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</si>
  <si>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</si>
  <si>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</si>
  <si>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</si>
  <si>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</si>
  <si>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</si>
  <si>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</si>
  <si>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</si>
  <si>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</si>
  <si>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</si>
  <si>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</si>
  <si>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</si>
  <si>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</si>
  <si>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</si>
  <si>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</si>
  <si>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</si>
  <si>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</si>
  <si>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</si>
  <si>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</si>
  <si>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</si>
  <si>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</si>
  <si>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</si>
  <si>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</si>
  <si>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</si>
  <si>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</si>
  <si>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</si>
  <si>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</si>
  <si>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</si>
  <si>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</si>
  <si>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</si>
  <si>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</si>
  <si>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</si>
  <si>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</si>
  <si>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</si>
  <si>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</si>
  <si>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</si>
  <si>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</si>
  <si>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</si>
  <si>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</si>
  <si>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</si>
  <si>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</si>
  <si>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</si>
  <si>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</si>
  <si>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</si>
  <si>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</si>
  <si>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</si>
  <si>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</si>
  <si>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</si>
  <si>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</si>
  <si>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</si>
  <si>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</si>
  <si>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</si>
  <si>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</si>
  <si>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</si>
  <si>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</si>
  <si>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</si>
  <si>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</si>
  <si>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</si>
  <si>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</si>
  <si>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</si>
  <si>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</si>
  <si>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</si>
  <si>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</si>
  <si>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</si>
  <si>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</si>
  <si>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</si>
  <si>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</si>
  <si>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</si>
  <si>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</si>
  <si>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</si>
  <si>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</si>
  <si>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</si>
  <si>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</si>
  <si>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</si>
  <si>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</si>
  <si>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</si>
  <si>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</si>
  <si>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</si>
  <si>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</si>
  <si>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</si>
  <si>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</si>
  <si>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</si>
  <si>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</si>
  <si>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</si>
  <si>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</si>
  <si>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</si>
  <si>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</si>
  <si>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</si>
  <si>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</si>
  <si>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</si>
  <si>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</si>
  <si>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</si>
  <si>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</si>
  <si>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</si>
  <si>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</si>
  <si>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</si>
  <si>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</si>
  <si>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</si>
  <si>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</si>
  <si>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</si>
  <si>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</si>
  <si>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</si>
  <si>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</si>
  <si>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</si>
  <si>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</si>
  <si>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</si>
  <si>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</si>
  <si>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</si>
  <si>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</si>
  <si>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</si>
  <si>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</si>
  <si>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</si>
  <si>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</si>
  <si>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</si>
  <si>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</si>
  <si>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</si>
  <si>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</si>
  <si>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</si>
  <si>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</si>
  <si>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</si>
  <si>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</si>
  <si>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</si>
  <si>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</si>
  <si>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</si>
  <si>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</si>
  <si>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</si>
  <si>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</si>
  <si>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</si>
  <si>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</si>
  <si>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</si>
  <si>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</si>
  <si>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</si>
  <si>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</si>
  <si>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</si>
  <si>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</si>
  <si>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</si>
  <si>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</si>
  <si>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</si>
  <si>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</si>
  <si>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</si>
  <si>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</si>
  <si>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</si>
  <si>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</si>
  <si>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</si>
  <si>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</si>
  <si>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</si>
  <si>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</si>
  <si>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</si>
  <si>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</si>
  <si>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</si>
  <si>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</si>
  <si>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</si>
  <si>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</si>
  <si>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</si>
  <si>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</si>
  <si>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</si>
  <si>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</si>
  <si>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</si>
  <si>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</si>
  <si>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</si>
  <si>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</si>
  <si>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</si>
  <si>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</si>
  <si>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</si>
  <si>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</si>
  <si>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</si>
  <si>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</si>
  <si>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</si>
  <si>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</si>
  <si>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</si>
  <si>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</si>
  <si>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</si>
  <si>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</si>
  <si>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</si>
  <si>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</si>
  <si>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</si>
  <si>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</si>
  <si>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</si>
  <si>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</si>
  <si>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</si>
  <si>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</si>
  <si>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</si>
  <si>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</si>
  <si>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</si>
  <si>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</si>
  <si>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</si>
  <si>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</si>
  <si>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</si>
  <si>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</si>
  <si>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</si>
  <si>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</si>
  <si>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</si>
  <si>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</si>
  <si>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</si>
  <si>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</si>
  <si>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</si>
  <si>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</si>
  <si>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</si>
  <si>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</si>
  <si>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</si>
  <si>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</si>
  <si>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</si>
  <si>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</si>
  <si>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</si>
  <si>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</si>
  <si>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</si>
  <si>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</si>
  <si>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</si>
  <si>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</si>
  <si>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</si>
  <si>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</si>
  <si>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</si>
  <si>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</si>
  <si>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</si>
  <si>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</si>
  <si>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</si>
  <si>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</si>
  <si>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</si>
  <si>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</si>
  <si>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</si>
  <si>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</si>
  <si>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</si>
  <si>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</si>
  <si>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</si>
  <si>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</si>
  <si>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</si>
  <si>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</si>
  <si>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</si>
  <si>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</si>
  <si>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</si>
  <si>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</si>
  <si>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</si>
  <si>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</si>
  <si>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</si>
  <si>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</si>
  <si>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</si>
  <si>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</si>
  <si>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</si>
  <si>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</si>
  <si>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</si>
  <si>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</si>
  <si>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</si>
  <si>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</si>
  <si>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</si>
  <si>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</si>
  <si>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</si>
  <si>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</si>
  <si>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</si>
  <si>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</si>
  <si>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</si>
  <si>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</si>
  <si>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</si>
  <si>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</si>
  <si>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</si>
  <si>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</si>
  <si>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</si>
  <si>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</si>
  <si>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</si>
  <si>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</si>
  <si>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</si>
  <si>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</si>
  <si>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</si>
  <si>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</si>
  <si>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</si>
  <si>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</si>
  <si>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</si>
  <si>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</si>
  <si>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</si>
  <si>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</si>
  <si>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</si>
  <si>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</si>
  <si>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</si>
  <si>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</si>
  <si>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</si>
  <si>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</si>
  <si>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</si>
  <si>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</si>
  <si>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</si>
  <si>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</si>
  <si>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</si>
  <si>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</si>
  <si>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</si>
  <si>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</si>
  <si>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</si>
  <si>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</si>
  <si>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</si>
  <si>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</si>
  <si>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</si>
  <si>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</si>
  <si>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</si>
  <si>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</si>
  <si>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</si>
  <si>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</si>
  <si>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</si>
  <si>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</si>
  <si>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</si>
  <si>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</si>
  <si>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</si>
  <si>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</si>
  <si>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</si>
  <si>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</si>
  <si>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</si>
  <si>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</si>
  <si>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</si>
  <si>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</si>
  <si>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</si>
  <si>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</si>
  <si>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</si>
  <si>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</si>
  <si>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</si>
  <si>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</si>
  <si>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</si>
  <si>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</si>
  <si>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</si>
  <si>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</si>
  <si>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</si>
  <si>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</si>
  <si>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</si>
  <si>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</si>
  <si>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</si>
  <si>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</si>
  <si>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</si>
  <si>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</si>
  <si>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</si>
  <si>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</si>
  <si>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</si>
  <si>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</si>
  <si>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</si>
  <si>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</si>
  <si>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</si>
  <si>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</si>
  <si>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</si>
  <si>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</si>
  <si>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</si>
  <si>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</si>
  <si>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</si>
  <si>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</si>
  <si>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</si>
  <si>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</si>
  <si>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</si>
  <si>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</si>
  <si>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</si>
  <si>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</si>
  <si>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</si>
  <si>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</si>
  <si>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</si>
  <si>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</si>
  <si>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</si>
  <si>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</si>
  <si>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</si>
  <si>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</si>
  <si>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</si>
  <si>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</si>
  <si>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</si>
  <si>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</si>
  <si>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</si>
  <si>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</si>
  <si>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</si>
  <si>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</si>
  <si>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</si>
  <si>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</si>
  <si>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</si>
  <si>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</si>
  <si>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</si>
  <si>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</si>
  <si>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</si>
  <si>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</si>
  <si>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</si>
  <si>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</si>
  <si>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</si>
  <si>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</si>
  <si>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</si>
  <si>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</si>
  <si>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</si>
  <si>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</si>
  <si>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</si>
  <si>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</si>
  <si>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</si>
  <si>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</si>
  <si>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</si>
  <si>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</si>
  <si>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</si>
  <si>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</si>
  <si>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</si>
  <si>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</si>
  <si>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</si>
  <si>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</si>
  <si>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</si>
  <si>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</si>
  <si>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</si>
  <si>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</si>
  <si>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</si>
  <si>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</si>
  <si>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</si>
  <si>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</si>
  <si>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</si>
  <si>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</si>
  <si>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</si>
  <si>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</si>
  <si>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</si>
  <si>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</si>
  <si>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</si>
  <si>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</si>
  <si>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</si>
  <si>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</si>
  <si>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</si>
  <si>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</si>
  <si>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</si>
  <si>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</si>
  <si>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</si>
  <si>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</si>
  <si>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</si>
  <si>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</si>
  <si>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</si>
  <si>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</si>
  <si>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</si>
  <si>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</si>
  <si>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</si>
  <si>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</si>
  <si>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</si>
  <si>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</si>
  <si>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</si>
  <si>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</si>
  <si>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</si>
  <si>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</si>
  <si>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</si>
  <si>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</si>
  <si>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</si>
  <si>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</si>
  <si>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</si>
  <si>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</si>
  <si>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</si>
  <si>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</si>
  <si>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</si>
  <si>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</si>
  <si>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</si>
  <si>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</si>
  <si>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</si>
  <si>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</si>
  <si>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</si>
  <si>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</si>
  <si>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</si>
  <si>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</si>
  <si>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</si>
  <si>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</si>
  <si>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</si>
  <si>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</si>
  <si>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</si>
  <si>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</si>
  <si>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</si>
  <si>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</si>
  <si>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</si>
  <si>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</si>
  <si>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</si>
  <si>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</si>
  <si>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</si>
  <si>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</si>
  <si>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</si>
  <si>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</si>
  <si>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</si>
  <si>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</si>
  <si>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</si>
  <si>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</si>
  <si>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</si>
  <si>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</si>
  <si>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</si>
  <si>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</si>
  <si>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</si>
  <si>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</si>
  <si>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</si>
  <si>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</si>
  <si>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</si>
  <si>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</si>
  <si>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</si>
  <si>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</si>
  <si>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</si>
  <si>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</si>
  <si>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</si>
  <si>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</si>
  <si>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</si>
  <si>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</si>
  <si>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</si>
  <si>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</si>
  <si>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</si>
  <si>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</si>
  <si>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</si>
  <si>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</si>
  <si>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</si>
  <si>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</si>
  <si>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</si>
  <si>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</si>
  <si>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</si>
  <si>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</si>
  <si>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</si>
  <si>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</si>
  <si>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</si>
  <si>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</si>
  <si>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</si>
  <si>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</si>
  <si>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</si>
  <si>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</si>
  <si>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</si>
  <si>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</si>
  <si>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</si>
  <si>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</si>
  <si>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</si>
  <si>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</si>
  <si>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</si>
  <si>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</si>
  <si>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</si>
  <si>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</si>
  <si>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</si>
  <si>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</si>
  <si>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</si>
  <si>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</si>
  <si>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</si>
  <si>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</si>
  <si>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</si>
  <si>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</si>
  <si>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</si>
  <si>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</si>
  <si>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</si>
  <si>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</si>
  <si>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</si>
  <si>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</si>
  <si>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</si>
  <si>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</si>
  <si>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</si>
  <si>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</si>
  <si>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</si>
  <si>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</si>
  <si>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</si>
  <si>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</si>
  <si>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</si>
  <si>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</si>
  <si>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</si>
  <si>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</si>
  <si>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</si>
  <si>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</si>
  <si>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</si>
  <si>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</si>
  <si>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</si>
  <si>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</si>
  <si>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</si>
  <si>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</si>
  <si>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</si>
  <si>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</si>
  <si>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</si>
  <si>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</si>
  <si>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</si>
  <si>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</si>
  <si>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</si>
  <si>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</si>
  <si>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</si>
  <si>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</si>
  <si>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</si>
  <si>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</si>
  <si>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</si>
  <si>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</si>
  <si>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</si>
  <si>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</si>
  <si>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</si>
  <si>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</si>
  <si>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</si>
  <si>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</si>
  <si>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</si>
  <si>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</si>
  <si>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</si>
  <si>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</si>
  <si>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</si>
  <si>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</si>
  <si>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</si>
  <si>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</si>
  <si>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</si>
  <si>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</si>
  <si>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</si>
  <si>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</si>
  <si>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</si>
  <si>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</si>
  <si>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</si>
  <si>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</si>
  <si>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</si>
  <si>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</si>
  <si>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</si>
  <si>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</si>
  <si>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</si>
  <si>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</si>
  <si>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</si>
  <si>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</si>
  <si>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</si>
  <si>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</si>
  <si>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</si>
  <si>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</si>
  <si>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</si>
  <si>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</si>
  <si>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</si>
  <si>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</si>
  <si>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</si>
  <si>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</si>
  <si>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</si>
  <si>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</si>
  <si>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</si>
  <si>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</si>
  <si>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</si>
  <si>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</si>
  <si>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</si>
  <si>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</si>
  <si>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</si>
  <si>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</si>
  <si>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</si>
  <si>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</si>
  <si>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</si>
  <si>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</si>
  <si>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</si>
  <si>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</si>
  <si>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</si>
  <si>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</si>
  <si>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</si>
  <si>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</si>
  <si>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</si>
  <si>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</si>
  <si>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</si>
  <si>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</si>
  <si>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</si>
  <si>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</si>
  <si>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</si>
  <si>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</si>
  <si>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</si>
  <si>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</si>
  <si>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</si>
  <si>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</si>
  <si>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</si>
  <si>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</si>
  <si>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</si>
  <si>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</si>
  <si>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</si>
  <si>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</si>
  <si>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</si>
  <si>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</si>
  <si>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</si>
  <si>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</si>
  <si>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</si>
  <si>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</si>
  <si>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</si>
  <si>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</si>
  <si>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</si>
  <si>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</si>
  <si>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</si>
  <si>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</si>
  <si>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</si>
  <si>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</si>
  <si>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</si>
  <si>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</si>
  <si>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</si>
  <si>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</si>
  <si>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</si>
  <si>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</si>
  <si>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</si>
  <si>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</si>
  <si>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</si>
  <si>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</si>
  <si>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</si>
  <si>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</si>
  <si>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</si>
  <si>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</si>
  <si>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</si>
  <si>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</si>
  <si>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</si>
  <si>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</si>
  <si>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</si>
  <si>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</si>
  <si>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</si>
  <si>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</si>
  <si>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</si>
  <si>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</si>
  <si>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</si>
  <si>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</si>
  <si>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</si>
  <si>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</si>
  <si>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</si>
  <si>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</si>
  <si>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</si>
  <si>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</si>
  <si>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</si>
  <si>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</si>
  <si>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</si>
  <si>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</si>
  <si>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</si>
  <si>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</si>
  <si>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</si>
  <si>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</si>
  <si>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</si>
  <si>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</si>
  <si>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</si>
  <si>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</si>
  <si>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</si>
  <si>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</si>
  <si>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</si>
  <si>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</si>
  <si>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</si>
  <si>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</si>
  <si>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</si>
  <si>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</si>
  <si>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</si>
  <si>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</si>
  <si>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</si>
  <si>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</si>
  <si>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</si>
  <si>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</si>
  <si>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</si>
  <si>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</si>
  <si>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</si>
  <si>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</si>
  <si>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</si>
  <si>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</si>
  <si>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</si>
  <si>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</si>
  <si>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</si>
  <si>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</si>
  <si>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</si>
  <si>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</si>
  <si>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</si>
  <si>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</si>
  <si>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</si>
  <si>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</si>
  <si>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</si>
  <si>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</si>
  <si>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</si>
  <si>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</si>
  <si>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</si>
  <si>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</si>
  <si>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</si>
  <si>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</si>
  <si>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</si>
  <si>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</si>
  <si>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</si>
  <si>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</si>
  <si>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</si>
  <si>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</si>
  <si>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</si>
  <si>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</si>
  <si>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</si>
  <si>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</si>
  <si>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</si>
  <si>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</si>
  <si>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</si>
  <si>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</si>
  <si>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</si>
  <si>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</si>
  <si>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</si>
  <si>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</si>
  <si>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</si>
  <si>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</si>
  <si>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</si>
  <si>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</si>
  <si>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</si>
  <si>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</si>
  <si>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</si>
  <si>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</si>
  <si>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</si>
  <si>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</si>
  <si>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</si>
  <si>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</si>
  <si>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</si>
  <si>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</si>
  <si>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</si>
  <si>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</si>
  <si>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</si>
  <si>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</si>
  <si>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</si>
  <si>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</si>
  <si>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</si>
  <si>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</si>
  <si>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</si>
  <si>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</si>
  <si>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</si>
  <si>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</si>
  <si>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</si>
  <si>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</si>
  <si>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</si>
  <si>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</si>
  <si>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</si>
  <si>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</si>
  <si>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</si>
  <si>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</si>
  <si>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</si>
  <si>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</si>
  <si>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</si>
  <si>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</si>
  <si>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</si>
  <si>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</si>
  <si>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</si>
  <si>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</si>
  <si>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</si>
  <si>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</si>
  <si>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</si>
  <si>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</si>
  <si>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</si>
  <si>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</si>
  <si>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</si>
  <si>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</si>
  <si>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</si>
  <si>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</si>
  <si>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</si>
  <si>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</si>
  <si>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</si>
  <si>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</si>
  <si>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</si>
  <si>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</si>
  <si>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</si>
  <si>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</si>
  <si>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</si>
  <si>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</si>
  <si>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</si>
  <si>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</si>
  <si>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</si>
  <si>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</si>
  <si>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</si>
  <si>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</si>
  <si>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</si>
  <si>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</si>
  <si>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</si>
  <si>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</si>
  <si>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</si>
  <si>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</si>
  <si>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</si>
  <si>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</si>
  <si>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</si>
  <si>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</si>
  <si>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</si>
  <si>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</si>
  <si>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</si>
  <si>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</si>
  <si>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</si>
  <si>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</si>
  <si>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</si>
  <si>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</si>
  <si>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</si>
  <si>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</si>
  <si>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</si>
  <si>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</si>
  <si>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</si>
  <si>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</si>
  <si>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</si>
  <si>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</si>
  <si>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</si>
  <si>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</si>
  <si>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</si>
  <si>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</si>
  <si>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</si>
  <si>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</si>
  <si>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</si>
  <si>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</si>
  <si>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</si>
  <si>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</si>
  <si>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</si>
  <si>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</si>
  <si>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</si>
  <si>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</si>
  <si>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</si>
  <si>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</si>
  <si>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</si>
  <si>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</si>
  <si>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</si>
  <si>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</si>
  <si>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</si>
  <si>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</si>
  <si>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</si>
  <si>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</si>
  <si>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</si>
  <si>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</si>
  <si>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</si>
  <si>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</si>
  <si>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</si>
  <si>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</si>
  <si>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</si>
  <si>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</si>
  <si>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</si>
  <si>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</si>
  <si>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</si>
  <si>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</si>
  <si>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</si>
  <si>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</si>
  <si>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</si>
  <si>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</si>
  <si>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</si>
  <si>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</si>
  <si>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</si>
  <si>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</si>
  <si>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</si>
  <si>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</si>
  <si>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</si>
  <si>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</si>
  <si>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</si>
  <si>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</si>
  <si>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</si>
  <si>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</si>
  <si>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</si>
  <si>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</si>
  <si>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</si>
  <si>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</si>
  <si>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</si>
  <si>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</si>
  <si>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</si>
  <si>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</si>
  <si>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</si>
  <si>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</si>
  <si>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</si>
  <si>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</si>
  <si>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</si>
  <si>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</si>
  <si>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</si>
  <si>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</si>
  <si>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</si>
  <si>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</si>
  <si>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</si>
  <si>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</si>
  <si>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</si>
  <si>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</si>
  <si>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</si>
  <si>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</si>
  <si>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</si>
  <si>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</si>
  <si>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</si>
  <si>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</si>
  <si>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</si>
  <si>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</si>
  <si>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</si>
  <si>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</si>
  <si>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</si>
  <si>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</si>
  <si>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</si>
  <si>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</si>
  <si>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</si>
  <si>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</si>
  <si>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</si>
  <si>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</si>
  <si>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</si>
  <si>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</si>
  <si>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</si>
  <si>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</si>
  <si>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</si>
  <si>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</si>
  <si>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</si>
  <si>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</si>
  <si>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</si>
  <si>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</si>
  <si>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</si>
  <si>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</si>
  <si>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</si>
  <si>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</si>
  <si>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</si>
  <si>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</si>
  <si>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</si>
  <si>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</si>
  <si>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</si>
  <si>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</si>
  <si>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</si>
  <si>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</si>
  <si>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</si>
  <si>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</si>
  <si>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</si>
  <si>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</si>
  <si>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</si>
  <si>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</si>
  <si>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</si>
  <si>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</si>
  <si>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</si>
  <si>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</si>
  <si>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</si>
  <si>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</si>
  <si>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</si>
  <si>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</si>
  <si>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</si>
  <si>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</si>
  <si>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</si>
  <si>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</si>
  <si>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</si>
  <si>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</si>
  <si>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</si>
  <si>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</si>
  <si>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</si>
  <si>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</si>
  <si>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</si>
  <si>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</si>
  <si>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</si>
  <si>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</si>
  <si>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</si>
  <si>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</si>
  <si>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</si>
  <si>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</si>
  <si>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</si>
  <si>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</si>
  <si>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</si>
  <si>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</si>
  <si>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</si>
  <si>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</si>
  <si>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</si>
  <si>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</si>
  <si>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</si>
  <si>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</si>
  <si>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</si>
  <si>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</si>
  <si>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</si>
  <si>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</si>
  <si>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</si>
  <si>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</si>
  <si>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</si>
  <si>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</si>
  <si>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</si>
  <si>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</si>
  <si>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</si>
  <si>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</si>
  <si>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</si>
  <si>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</si>
  <si>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</si>
  <si>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</si>
  <si>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</si>
  <si>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</si>
  <si>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</si>
  <si>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</si>
  <si>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</si>
  <si>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</si>
  <si>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</si>
  <si>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</si>
  <si>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</si>
  <si>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</si>
  <si>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</si>
  <si>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</si>
  <si>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</si>
  <si>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</si>
  <si>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</si>
  <si>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</si>
  <si>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</si>
  <si>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</si>
  <si>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</si>
  <si>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</si>
  <si>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</si>
  <si>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</si>
  <si>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</si>
  <si>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</si>
  <si>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</si>
  <si>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</si>
  <si>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</si>
  <si>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</si>
  <si>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</si>
  <si>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</si>
  <si>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</si>
  <si>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</si>
  <si>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</si>
  <si>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</si>
  <si>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</si>
  <si>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</si>
  <si>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</si>
  <si>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</si>
  <si>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</si>
  <si>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</si>
  <si>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</si>
  <si>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</si>
  <si>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</si>
  <si>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</si>
  <si>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</si>
  <si>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</si>
  <si>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</si>
  <si>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</si>
  <si>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</si>
  <si>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</si>
  <si>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</si>
  <si>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</si>
  <si>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</si>
  <si>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</si>
  <si>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</si>
  <si>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</si>
  <si>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</si>
  <si>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</si>
  <si>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</si>
  <si>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</si>
  <si>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</si>
  <si>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</si>
  <si>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</si>
  <si>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</si>
  <si>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</si>
  <si>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</si>
  <si>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</si>
  <si>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</si>
  <si>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</si>
  <si>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</si>
  <si>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</si>
  <si>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</si>
  <si>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</si>
  <si>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</si>
  <si>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</si>
  <si>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</si>
  <si>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</si>
  <si>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</si>
  <si>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</si>
  <si>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</si>
  <si>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</si>
  <si>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</si>
  <si>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</si>
  <si>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</si>
  <si>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</si>
  <si>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</si>
  <si>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</si>
  <si>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</si>
  <si>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</si>
  <si>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</si>
  <si>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</si>
  <si>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</si>
  <si>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</si>
  <si>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</si>
  <si>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</si>
  <si>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</si>
  <si>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</si>
  <si>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</si>
  <si>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</si>
  <si>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</si>
  <si>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</si>
  <si>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</si>
  <si>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</si>
  <si>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</si>
  <si>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</si>
  <si>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</si>
  <si>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</si>
  <si>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</si>
  <si>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</si>
  <si>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</si>
  <si>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</si>
  <si>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</si>
  <si>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</si>
  <si>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</si>
  <si>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</si>
  <si>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</si>
  <si>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</si>
  <si>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</si>
  <si>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</si>
  <si>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</si>
  <si>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</si>
  <si>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</si>
  <si>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</si>
  <si>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</si>
  <si>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</si>
  <si>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</si>
  <si>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</si>
  <si>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</si>
  <si>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</si>
  <si>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</si>
  <si>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</si>
  <si>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</si>
  <si>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</si>
  <si>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</si>
  <si>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</si>
  <si>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</si>
  <si>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</si>
  <si>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</si>
  <si>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</si>
  <si>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</si>
  <si>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</si>
  <si>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</si>
  <si>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</si>
  <si>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</si>
  <si>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</si>
  <si>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</si>
  <si>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</si>
  <si>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</si>
  <si>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</si>
  <si>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</si>
  <si>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</si>
  <si>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</si>
  <si>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</si>
  <si>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</si>
  <si>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</si>
  <si>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</si>
  <si>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</si>
  <si>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</si>
  <si>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</si>
  <si>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</si>
  <si>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</si>
  <si>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</si>
  <si>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</si>
  <si>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</si>
  <si>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</si>
  <si>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</si>
  <si>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</si>
  <si>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</si>
  <si>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</si>
  <si>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</si>
  <si>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</si>
  <si>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</si>
  <si>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</si>
  <si>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</si>
  <si>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</si>
  <si>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</si>
  <si>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</si>
  <si>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</si>
  <si>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</si>
  <si>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</si>
  <si>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</si>
  <si>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</si>
  <si>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</si>
  <si>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</si>
  <si>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</si>
  <si>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</si>
  <si>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</si>
  <si>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</si>
  <si>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</si>
  <si>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</si>
  <si>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</si>
  <si>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</si>
  <si>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</si>
  <si>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</si>
  <si>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</si>
  <si>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</si>
  <si>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</si>
  <si>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</si>
  <si>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</si>
  <si>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</si>
  <si>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</si>
  <si>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</si>
  <si>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</si>
  <si>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</si>
  <si>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</si>
  <si>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</si>
  <si>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</si>
  <si>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</si>
  <si>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</si>
  <si>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</si>
  <si>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</si>
  <si>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</si>
  <si>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</si>
  <si>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</si>
  <si>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</si>
  <si>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</si>
  <si>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</si>
  <si>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</si>
  <si>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</si>
  <si>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</si>
  <si>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</si>
  <si>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</si>
  <si>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</si>
  <si>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</si>
  <si>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</si>
  <si>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</si>
  <si>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</si>
  <si>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</si>
  <si>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</si>
  <si>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</si>
  <si>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</si>
  <si>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</si>
  <si>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</si>
  <si>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</si>
  <si>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</si>
  <si>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</si>
  <si>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</si>
  <si>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</si>
  <si>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</si>
  <si>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</si>
  <si>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</si>
  <si>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</si>
  <si>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</si>
  <si>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</si>
  <si>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</si>
  <si>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</si>
  <si>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</si>
  <si>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</si>
  <si>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</si>
  <si>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</si>
  <si>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</si>
  <si>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</si>
  <si>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</si>
  <si>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</si>
  <si>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</si>
  <si>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</si>
  <si>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</si>
  <si>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</si>
  <si>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</si>
  <si>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</si>
  <si>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</si>
  <si>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</si>
  <si>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</si>
  <si>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</si>
  <si>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</si>
  <si>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</si>
  <si>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</si>
  <si>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</si>
  <si>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</si>
  <si>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</si>
  <si>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</si>
  <si>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</si>
  <si>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</si>
  <si>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</si>
  <si>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</si>
  <si>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</si>
  <si>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</si>
  <si>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</si>
  <si>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</si>
  <si>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</si>
  <si>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</si>
  <si>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</si>
  <si>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</si>
  <si>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</si>
  <si>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</si>
  <si>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</si>
  <si>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</si>
  <si>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</si>
  <si>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</si>
  <si>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</si>
  <si>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</si>
  <si>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</si>
  <si>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</si>
  <si>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</si>
  <si>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</si>
  <si>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</si>
  <si>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</si>
  <si>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</si>
  <si>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</si>
  <si>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</si>
  <si>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</si>
  <si>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</si>
  <si>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</si>
  <si>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</si>
  <si>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</si>
  <si>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</si>
  <si>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</si>
  <si>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</si>
  <si>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</si>
  <si>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</si>
  <si>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</si>
  <si>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</si>
  <si>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</si>
  <si>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</si>
  <si>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</si>
  <si>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</si>
  <si>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</si>
  <si>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</si>
  <si>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</si>
  <si>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</si>
  <si>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</si>
  <si>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</si>
  <si>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</si>
  <si>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</si>
  <si>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</si>
  <si>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</si>
  <si>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</si>
  <si>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</si>
  <si>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</si>
  <si>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</si>
  <si>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</si>
  <si>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</si>
  <si>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</si>
  <si>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</si>
  <si>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</si>
  <si>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</si>
  <si>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</si>
  <si>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</si>
  <si>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</si>
  <si>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</si>
  <si>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</si>
  <si>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</si>
  <si>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</si>
  <si>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</si>
  <si>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</si>
  <si>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</si>
  <si>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</si>
  <si>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</si>
  <si>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</si>
  <si>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</si>
  <si>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</si>
  <si>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</si>
  <si>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</si>
  <si>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</si>
  <si>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</si>
  <si>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</si>
  <si>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</si>
  <si>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</si>
  <si>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</si>
  <si>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</si>
  <si>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</si>
  <si>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</si>
  <si>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</si>
  <si>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</si>
  <si>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</si>
  <si>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</si>
  <si>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</si>
  <si>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</si>
  <si>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</si>
  <si>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</si>
  <si>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</si>
  <si>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</si>
  <si>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</si>
  <si>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</si>
  <si>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</si>
  <si>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</si>
  <si>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</si>
  <si>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</si>
  <si>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</si>
  <si>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</si>
  <si>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</si>
  <si>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</si>
  <si>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</si>
  <si>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</si>
  <si>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</si>
  <si>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</si>
  <si>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</si>
  <si>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</si>
  <si>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</si>
  <si>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</si>
  <si>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</si>
  <si>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</si>
  <si>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</si>
  <si>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</si>
  <si>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</si>
  <si>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</si>
  <si>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</si>
  <si>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</si>
  <si>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</si>
  <si>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</si>
  <si>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</si>
  <si>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</si>
  <si>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</si>
  <si>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</si>
  <si>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</si>
  <si>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</si>
  <si>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</si>
  <si>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</si>
  <si>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</si>
  <si>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</si>
  <si>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</si>
  <si>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</si>
  <si>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</si>
  <si>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</si>
  <si>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</si>
  <si>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</si>
  <si>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</si>
  <si>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</si>
  <si>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</si>
  <si>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</si>
  <si>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</si>
  <si>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</si>
  <si>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</si>
  <si>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</si>
  <si>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</si>
  <si>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</si>
  <si>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</si>
  <si>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</si>
  <si>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</si>
  <si>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</si>
  <si>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</si>
  <si>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</si>
  <si>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</si>
  <si>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</si>
  <si>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</si>
  <si>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</si>
  <si>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</si>
  <si>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</si>
  <si>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</si>
  <si>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</si>
  <si>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</si>
  <si>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</si>
  <si>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</si>
  <si>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</si>
  <si>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</si>
  <si>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</si>
  <si>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</si>
  <si>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</si>
  <si>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</si>
  <si>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</si>
  <si>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</si>
  <si>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</si>
  <si>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</si>
  <si>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</si>
  <si>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</si>
  <si>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</si>
  <si>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</si>
  <si>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</si>
  <si>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</si>
  <si>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</si>
  <si>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</si>
  <si>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</si>
  <si>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</si>
  <si>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</si>
  <si>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</si>
  <si>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</si>
  <si>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</si>
  <si>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</si>
  <si>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</si>
  <si>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</si>
  <si>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</si>
  <si>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</si>
  <si>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</si>
  <si>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</si>
  <si>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</si>
  <si>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</si>
  <si>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</si>
  <si>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</si>
  <si>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</si>
  <si>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</si>
  <si>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</si>
  <si>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</si>
  <si>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</si>
  <si>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</si>
  <si>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</si>
  <si>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</si>
  <si>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</si>
  <si>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</si>
  <si>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</si>
  <si>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</si>
  <si>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</si>
  <si>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</si>
  <si>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</si>
  <si>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</si>
  <si>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</si>
  <si>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</si>
  <si>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</si>
  <si>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</si>
  <si>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</si>
  <si>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</si>
  <si>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</si>
  <si>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</si>
  <si>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</si>
  <si>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</si>
  <si>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</si>
  <si>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</si>
  <si>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</si>
  <si>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</si>
  <si>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</si>
  <si>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</si>
  <si>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</si>
  <si>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</si>
  <si>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</si>
  <si>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</si>
  <si>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</si>
  <si>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</si>
  <si>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</si>
  <si>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</si>
  <si>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</si>
  <si>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</si>
  <si>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</si>
  <si>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</si>
  <si>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</si>
  <si>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</si>
  <si>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</si>
  <si>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</si>
  <si>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</si>
  <si>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</si>
  <si>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</si>
  <si>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</si>
  <si>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</si>
  <si>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</si>
  <si>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</si>
  <si>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</si>
  <si>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</si>
  <si>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</si>
  <si>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</si>
  <si>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</si>
  <si>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</si>
  <si>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</si>
  <si>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</si>
  <si>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</si>
  <si>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</si>
  <si>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</si>
  <si>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</si>
  <si>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</si>
  <si>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</si>
  <si>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</si>
  <si>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</si>
  <si>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</si>
  <si>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</si>
  <si>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</si>
  <si>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</si>
  <si>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</si>
  <si>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</si>
  <si>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</si>
  <si>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</si>
  <si>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</si>
  <si>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</si>
  <si>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</si>
  <si>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</si>
  <si>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</si>
  <si>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</si>
  <si>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</si>
  <si>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</si>
  <si>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</si>
  <si>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</si>
  <si>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</si>
  <si>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</si>
  <si>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</si>
  <si>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</si>
  <si>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</si>
  <si>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</si>
  <si>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</si>
  <si>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</si>
  <si>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</si>
  <si>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</si>
  <si>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</si>
  <si>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</si>
  <si>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</si>
  <si>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</si>
  <si>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</si>
  <si>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</si>
  <si>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</si>
  <si>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</si>
  <si>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</si>
  <si>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</si>
  <si>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</si>
  <si>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</si>
  <si>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</si>
  <si>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</si>
  <si>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</si>
  <si>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</si>
  <si>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</si>
  <si>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</si>
  <si>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</si>
  <si>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</si>
  <si>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</si>
  <si>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</si>
  <si>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</si>
  <si>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</si>
  <si>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</si>
  <si>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</si>
  <si>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</si>
  <si>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</si>
  <si>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</si>
  <si>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</si>
  <si>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</si>
  <si>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</si>
  <si>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</si>
  <si>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</si>
  <si>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</si>
  <si>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</si>
  <si>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</si>
  <si>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</si>
  <si>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</si>
  <si>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</si>
  <si>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</si>
  <si>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</si>
  <si>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</si>
  <si>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</si>
  <si>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</si>
  <si>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</si>
  <si>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</si>
  <si>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</si>
  <si>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</si>
  <si>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</si>
  <si>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</si>
  <si>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</si>
  <si>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</si>
  <si>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</si>
  <si>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</si>
  <si>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</si>
  <si>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</si>
  <si>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</si>
  <si>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</si>
  <si>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</si>
  <si>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</si>
  <si>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</si>
  <si>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</si>
  <si>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</si>
  <si>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</si>
  <si>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</si>
  <si>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</si>
  <si>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</si>
  <si>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</si>
  <si>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</si>
  <si>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</si>
  <si>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</si>
  <si>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</si>
  <si>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</si>
  <si>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</si>
  <si>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</si>
  <si>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</si>
  <si>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</si>
  <si>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</si>
  <si>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</si>
  <si>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</si>
  <si>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</si>
  <si>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</si>
  <si>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</si>
  <si>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</si>
  <si>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</si>
  <si>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</si>
  <si>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</si>
  <si>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</si>
  <si>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</si>
  <si>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</si>
  <si>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</si>
  <si>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</si>
  <si>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</si>
  <si>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</si>
  <si>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</si>
  <si>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</si>
  <si>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</si>
  <si>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</si>
  <si>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</si>
  <si>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</si>
  <si>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</si>
  <si>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</si>
  <si>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</si>
  <si>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</si>
  <si>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</si>
  <si>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</si>
  <si>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</si>
  <si>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</si>
  <si>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</si>
  <si>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</si>
  <si>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</si>
  <si>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</si>
  <si>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</si>
  <si>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</si>
  <si>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</si>
  <si>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</si>
  <si>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</si>
  <si>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</si>
  <si>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</si>
  <si>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</si>
  <si>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</si>
  <si>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</si>
  <si>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</si>
  <si>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</si>
  <si>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</si>
  <si>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</si>
  <si>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</si>
  <si>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</si>
  <si>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</si>
  <si>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</si>
  <si>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</si>
  <si>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</si>
  <si>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</si>
  <si>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</si>
  <si>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</si>
  <si>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</si>
  <si>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</si>
  <si>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</si>
  <si>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</si>
  <si>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</si>
  <si>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</si>
  <si>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</si>
  <si>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</si>
  <si>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</si>
  <si>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</si>
  <si>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</si>
  <si>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</si>
  <si>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</si>
  <si>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</si>
  <si>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</si>
  <si>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</si>
  <si>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</si>
  <si>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</si>
  <si>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</si>
  <si>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</si>
  <si>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</si>
  <si>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</si>
  <si>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</si>
  <si>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</si>
  <si>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</si>
  <si>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</si>
  <si>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</si>
  <si>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</si>
  <si>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</si>
  <si>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</si>
  <si>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</si>
  <si>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</si>
  <si>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</si>
  <si>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</si>
  <si>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</si>
  <si>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</si>
  <si>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</si>
  <si>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</si>
  <si>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</si>
  <si>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</si>
  <si>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</si>
  <si>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</si>
  <si>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</si>
  <si>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</si>
  <si>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</si>
  <si>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</si>
  <si>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</si>
  <si>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</si>
  <si>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</si>
  <si>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</si>
  <si>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</si>
  <si>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</si>
  <si>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</si>
  <si>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</si>
  <si>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</si>
  <si>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</si>
  <si>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</si>
  <si>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</si>
  <si>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</si>
  <si>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</si>
  <si>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</si>
  <si>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</si>
  <si>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</si>
  <si>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</si>
  <si>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</si>
  <si>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</si>
  <si>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</si>
  <si>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</si>
  <si>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</si>
  <si>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</si>
  <si>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</si>
  <si>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</si>
  <si>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</si>
  <si>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</si>
  <si>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</si>
  <si>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</si>
  <si>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</si>
  <si>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</si>
  <si>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</si>
  <si>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</si>
  <si>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</si>
  <si>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</si>
  <si>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</si>
  <si>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</si>
  <si>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</si>
  <si>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</si>
  <si>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</si>
  <si>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</si>
  <si>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</si>
  <si>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</si>
  <si>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</si>
  <si>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</si>
  <si>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</si>
  <si>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</si>
  <si>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</si>
  <si>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</si>
  <si>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</si>
  <si>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</si>
  <si>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</si>
  <si>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</si>
  <si>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</si>
  <si>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</si>
  <si>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</si>
  <si>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</si>
  <si>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</si>
  <si>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</si>
  <si>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</si>
  <si>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</si>
  <si>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</si>
  <si>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</si>
  <si>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</si>
  <si>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</si>
  <si>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</si>
  <si>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</si>
  <si>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</si>
  <si>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</si>
  <si>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</si>
  <si>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</si>
  <si>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</si>
  <si>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</si>
  <si>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</si>
  <si>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</si>
  <si>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</si>
  <si>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</si>
  <si>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</si>
  <si>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</si>
  <si>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</si>
  <si>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</si>
  <si>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</si>
  <si>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</si>
  <si>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</si>
  <si>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</si>
  <si>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</si>
  <si>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</si>
  <si>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</si>
  <si>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</si>
  <si>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</si>
  <si>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</si>
  <si>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</si>
  <si>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</si>
  <si>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</si>
  <si>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</si>
  <si>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</si>
  <si>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</si>
  <si>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</si>
  <si>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</si>
  <si>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</si>
  <si>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</si>
  <si>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</si>
  <si>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</si>
  <si>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</si>
  <si>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</si>
  <si>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</si>
  <si>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</si>
  <si>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</si>
  <si>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</si>
  <si>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</si>
  <si>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</si>
  <si>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</si>
  <si>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</si>
  <si>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</si>
  <si>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</si>
  <si>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</si>
  <si>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</si>
  <si>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</si>
  <si>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</si>
  <si>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</si>
  <si>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</si>
  <si>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</si>
  <si>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</si>
  <si>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</si>
  <si>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</si>
  <si>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</si>
  <si>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</si>
  <si>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</si>
  <si>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</si>
  <si>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</si>
  <si>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</si>
  <si>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</si>
  <si>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</si>
  <si>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</si>
  <si>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</si>
  <si>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</si>
  <si>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</si>
  <si>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</si>
  <si>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</si>
  <si>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</si>
  <si>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</si>
  <si>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</si>
  <si>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</si>
  <si>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</si>
  <si>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</si>
  <si>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</si>
  <si>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</si>
  <si>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</si>
  <si>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</si>
  <si>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</si>
  <si>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</si>
  <si>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</si>
  <si>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</si>
  <si>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</si>
  <si>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</si>
  <si>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</si>
  <si>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</si>
  <si>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</si>
  <si>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</si>
  <si>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</si>
  <si>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</si>
  <si>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</si>
  <si>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</si>
  <si>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</si>
  <si>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</si>
  <si>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</si>
  <si>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</si>
  <si>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</si>
  <si>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</si>
  <si>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</si>
  <si>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</si>
  <si>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</si>
  <si>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</si>
  <si>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</si>
  <si>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</si>
  <si>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</si>
  <si>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</si>
  <si>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</si>
  <si>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</si>
  <si>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</si>
  <si>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</si>
  <si>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</si>
  <si>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</si>
  <si>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</si>
  <si>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</si>
  <si>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</si>
  <si>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</si>
  <si>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</si>
  <si>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</si>
  <si>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</si>
  <si>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</si>
  <si>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</si>
  <si>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</si>
  <si>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</si>
  <si>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</si>
  <si>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</si>
  <si>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</si>
  <si>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</si>
  <si>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</si>
  <si>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</si>
  <si>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</si>
  <si>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</si>
  <si>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</si>
  <si>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</si>
  <si>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</si>
  <si>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</si>
  <si>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</si>
  <si>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</si>
  <si>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</si>
  <si>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</si>
  <si>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</si>
  <si>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</si>
  <si>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</si>
  <si>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</si>
  <si>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</si>
  <si>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</si>
  <si>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</si>
  <si>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</si>
  <si>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</si>
  <si>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</si>
  <si>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</si>
  <si>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</si>
  <si>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</si>
  <si>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</si>
  <si>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</si>
  <si>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</si>
  <si>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</si>
  <si>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</si>
  <si>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</si>
  <si>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</si>
  <si>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</si>
  <si>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</si>
  <si>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</si>
  <si>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</si>
  <si>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</si>
  <si>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</si>
  <si>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</si>
  <si>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</si>
  <si>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</si>
  <si>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</si>
  <si>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</si>
  <si>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</si>
  <si>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</si>
  <si>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</si>
  <si>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</si>
  <si>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</si>
  <si>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</si>
  <si>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</si>
  <si>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</si>
  <si>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</si>
  <si>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</si>
  <si>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</si>
  <si>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</si>
  <si>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</si>
  <si>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</si>
  <si>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</si>
  <si>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</si>
  <si>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</si>
  <si>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</si>
  <si>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</si>
  <si>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</si>
  <si>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</si>
  <si>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</si>
  <si>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</si>
  <si>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</si>
  <si>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</si>
  <si>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</si>
  <si>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</si>
  <si>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</si>
  <si>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</si>
  <si>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</si>
  <si>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</si>
  <si>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</si>
  <si>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</si>
  <si>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</si>
  <si>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</si>
  <si>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</si>
  <si>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</si>
  <si>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</si>
  <si>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</si>
  <si>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</si>
  <si>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</si>
  <si>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</si>
  <si>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</si>
  <si>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</si>
  <si>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</si>
  <si>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</si>
  <si>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</si>
  <si>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</si>
  <si>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</si>
  <si>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</si>
  <si>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</si>
  <si>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</si>
  <si>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</si>
  <si>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</si>
  <si>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</si>
  <si>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</si>
  <si>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</si>
  <si>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</si>
  <si>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</si>
  <si>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</si>
  <si>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</si>
  <si>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</si>
  <si>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</si>
  <si>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</si>
  <si>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</si>
  <si>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</si>
  <si>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</si>
  <si>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</si>
  <si>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</si>
  <si>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</si>
  <si>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</si>
  <si>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</si>
  <si>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</si>
  <si>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</si>
  <si>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</si>
  <si>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</si>
  <si>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</si>
  <si>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</si>
  <si>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</si>
  <si>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</si>
  <si>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</si>
  <si>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</si>
  <si>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</si>
  <si>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</si>
  <si>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</si>
  <si>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</si>
  <si>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</si>
  <si>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</si>
  <si>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</si>
  <si>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</si>
  <si>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</si>
  <si>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</si>
  <si>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</si>
  <si>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</si>
  <si>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</si>
  <si>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</si>
  <si>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</si>
  <si>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</si>
  <si>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</si>
  <si>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</si>
  <si>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</si>
  <si>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</si>
  <si>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</si>
  <si>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</si>
  <si>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</si>
  <si>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</si>
  <si>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</si>
  <si>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</si>
  <si>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</si>
  <si>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</si>
  <si>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</si>
  <si>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</si>
  <si>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</si>
  <si>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</si>
  <si>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</si>
  <si>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</si>
  <si>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</si>
  <si>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</si>
  <si>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</si>
  <si>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</si>
  <si>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</si>
  <si>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</si>
  <si>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</si>
  <si>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</si>
  <si>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</si>
  <si>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</si>
  <si>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</si>
  <si>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</si>
  <si>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</si>
  <si>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</si>
  <si>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</si>
  <si>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</si>
  <si>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</si>
  <si>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</si>
  <si>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</si>
  <si>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</si>
  <si>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</si>
  <si>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</si>
  <si>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</si>
  <si>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</si>
  <si>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</si>
  <si>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</si>
  <si>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</si>
  <si>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</si>
  <si>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</si>
  <si>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</si>
  <si>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</si>
  <si>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</si>
  <si>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</si>
  <si>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</si>
  <si>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</si>
  <si>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</si>
  <si>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</si>
  <si>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</si>
  <si>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</si>
  <si>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</si>
  <si>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</si>
  <si>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</si>
  <si>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</si>
  <si>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</si>
  <si>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</si>
  <si>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</si>
  <si>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</si>
  <si>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</si>
  <si>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</si>
  <si>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</si>
  <si>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</si>
  <si>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</si>
  <si>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</si>
  <si>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</si>
  <si>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</si>
  <si>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</si>
  <si>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</si>
  <si>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</si>
  <si>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</si>
  <si>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</si>
  <si>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</si>
  <si>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</si>
  <si>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</si>
  <si>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</si>
  <si>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</si>
  <si>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</si>
  <si>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</si>
  <si>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</si>
  <si>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</si>
  <si>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</si>
  <si>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</si>
  <si>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</si>
  <si>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</si>
  <si>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</si>
  <si>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</si>
  <si>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</si>
  <si>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</si>
  <si>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</si>
  <si>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</si>
  <si>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</si>
  <si>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</si>
  <si>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</si>
  <si>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</si>
  <si>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</si>
  <si>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</si>
  <si>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</si>
  <si>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</si>
  <si>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</si>
  <si>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</si>
  <si>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</si>
  <si>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</si>
  <si>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</si>
  <si>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</si>
  <si>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</si>
  <si>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</si>
  <si>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</si>
  <si>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</si>
  <si>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</si>
  <si>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</si>
  <si>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</si>
  <si>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</si>
  <si>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</si>
  <si>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</si>
  <si>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</si>
  <si>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</si>
  <si>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</si>
  <si>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</si>
  <si>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</si>
  <si>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</si>
  <si>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</si>
  <si>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</si>
  <si>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</si>
  <si>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</si>
  <si>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</si>
  <si>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</si>
  <si>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</si>
  <si>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</si>
  <si>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</si>
  <si>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</si>
  <si>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</si>
  <si>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</si>
  <si>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</si>
  <si>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</si>
  <si>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</si>
  <si>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</si>
  <si>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</si>
  <si>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</si>
  <si>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</si>
  <si>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</si>
  <si>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</si>
  <si>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</si>
  <si>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</si>
  <si>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</si>
  <si>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</si>
  <si>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</si>
  <si>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</si>
  <si>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</si>
  <si>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</si>
  <si>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</si>
  <si>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</si>
  <si>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</si>
  <si>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</si>
  <si>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</si>
  <si>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</si>
  <si>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</si>
  <si>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</si>
  <si>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</si>
  <si>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</si>
  <si>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</si>
  <si>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</si>
  <si>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</si>
  <si>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</si>
  <si>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</si>
  <si>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</si>
  <si>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</si>
  <si>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</si>
  <si>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</si>
  <si>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</si>
  <si>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</si>
  <si>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</si>
  <si>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</si>
  <si>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</si>
  <si>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</si>
  <si>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</si>
  <si>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</si>
  <si>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</si>
  <si>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</si>
  <si>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</si>
  <si>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</si>
  <si>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</si>
  <si>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</si>
  <si>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</si>
  <si>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</si>
  <si>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</si>
  <si>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</si>
  <si>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</si>
  <si>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</si>
  <si>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</si>
  <si>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</si>
  <si>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</si>
  <si>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</si>
  <si>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</si>
  <si>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</si>
  <si>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</si>
  <si>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</si>
  <si>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</si>
  <si>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</si>
  <si>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</si>
  <si>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</si>
  <si>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</si>
  <si>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</si>
  <si>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</si>
  <si>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</si>
  <si>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</si>
  <si>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</si>
  <si>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</si>
  <si>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</si>
  <si>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</si>
  <si>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</si>
  <si>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</si>
  <si>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</si>
  <si>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</si>
  <si>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</si>
  <si>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</si>
  <si>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</si>
  <si>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</si>
  <si>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</si>
  <si>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</si>
  <si>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</si>
  <si>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</si>
  <si>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</si>
  <si>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</si>
  <si>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</si>
  <si>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</si>
  <si>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</si>
  <si>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</si>
  <si>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</si>
  <si>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</si>
  <si>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</si>
  <si>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</si>
  <si>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</si>
  <si>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</si>
  <si>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</si>
  <si>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</si>
  <si>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</si>
  <si>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</si>
  <si>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</si>
  <si>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</si>
  <si>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</si>
  <si>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</si>
  <si>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</si>
  <si>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</si>
  <si>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</si>
  <si>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</si>
  <si>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</si>
  <si>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</si>
  <si>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</si>
  <si>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</si>
  <si>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</si>
  <si>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</si>
  <si>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</si>
  <si>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</si>
  <si>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</si>
  <si>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</si>
  <si>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</si>
  <si>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</si>
  <si>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</si>
  <si>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</si>
  <si>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</si>
  <si>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</si>
  <si>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</si>
  <si>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</si>
  <si>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</si>
  <si>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</si>
  <si>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</si>
  <si>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</si>
  <si>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</si>
  <si>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</si>
  <si>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</si>
  <si>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</si>
  <si>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</si>
  <si>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</si>
  <si>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</si>
  <si>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</si>
  <si>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</si>
  <si>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</si>
  <si>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</si>
  <si>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</si>
  <si>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</si>
  <si>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</si>
  <si>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</si>
  <si>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</si>
  <si>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</si>
  <si>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</si>
  <si>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</si>
  <si>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</si>
  <si>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</si>
  <si>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</si>
  <si>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</si>
  <si>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</si>
  <si>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</si>
  <si>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</si>
  <si>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</si>
  <si>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</si>
  <si>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</si>
  <si>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</si>
  <si>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</si>
  <si>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</si>
  <si>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</si>
  <si>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</si>
  <si>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</si>
  <si>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</si>
  <si>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</si>
  <si>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</si>
  <si>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</si>
  <si>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</si>
  <si>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</si>
  <si>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</si>
  <si>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</si>
  <si>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</si>
  <si>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</si>
  <si>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</si>
  <si>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</si>
  <si>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</si>
  <si>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</si>
  <si>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</si>
  <si>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</si>
  <si>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</si>
  <si>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</si>
  <si>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</si>
  <si>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</si>
  <si>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</si>
  <si>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</si>
  <si>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</si>
  <si>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</si>
  <si>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</si>
  <si>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</si>
  <si>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</si>
  <si>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</si>
  <si>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</si>
  <si>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</si>
  <si>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</si>
  <si>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</si>
  <si>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</si>
  <si>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</si>
  <si>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</si>
  <si>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</si>
  <si>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</si>
  <si>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</si>
  <si>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</si>
  <si>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</si>
  <si>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</si>
  <si>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</si>
  <si>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</si>
  <si>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</si>
  <si>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</si>
  <si>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</si>
  <si>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</si>
  <si>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</si>
  <si>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</si>
  <si>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</si>
  <si>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</si>
  <si>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</si>
  <si>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</si>
  <si>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</si>
  <si>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</si>
  <si>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</si>
  <si>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</si>
  <si>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</si>
  <si>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</si>
  <si>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</si>
  <si>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</si>
  <si>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</si>
  <si>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</si>
  <si>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</si>
  <si>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</si>
  <si>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</si>
  <si>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</si>
  <si>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</si>
  <si>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</si>
  <si>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</si>
  <si>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</si>
  <si>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</si>
  <si>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</si>
  <si>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</si>
  <si>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</si>
  <si>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</si>
  <si>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</si>
  <si>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</si>
  <si>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</si>
  <si>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</si>
  <si>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</si>
  <si>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</si>
  <si>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</si>
  <si>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</si>
  <si>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</si>
  <si>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</si>
  <si>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</si>
  <si>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</si>
  <si>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</si>
  <si>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</si>
  <si>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</si>
  <si>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</si>
  <si>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</si>
  <si>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</si>
  <si>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</si>
  <si>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</si>
  <si>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</si>
  <si>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</si>
  <si>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</si>
  <si>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</si>
  <si>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</si>
  <si>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</si>
  <si>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</si>
  <si>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</si>
  <si>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</si>
  <si>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</si>
  <si>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</si>
  <si>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</si>
  <si>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</si>
  <si>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</si>
  <si>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</si>
  <si>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</si>
  <si>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</si>
  <si>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</si>
  <si>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</si>
  <si>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</si>
  <si>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</si>
  <si>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</si>
  <si>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</si>
  <si>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</si>
  <si>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</si>
  <si>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</si>
  <si>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</si>
  <si>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</si>
  <si>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</si>
  <si>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</si>
  <si>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</si>
  <si>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</si>
  <si>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</si>
  <si>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</si>
  <si>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</si>
  <si>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</si>
  <si>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</si>
  <si>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</si>
  <si>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</si>
  <si>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</si>
  <si>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</si>
  <si>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</si>
  <si>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</si>
  <si>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</si>
  <si>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</si>
  <si>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</si>
  <si>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</si>
  <si>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</si>
  <si>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</si>
  <si>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</si>
  <si>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</si>
  <si>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</si>
  <si>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</si>
  <si>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</si>
  <si>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</si>
  <si>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</si>
  <si>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</si>
  <si>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</si>
  <si>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</si>
  <si>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</si>
  <si>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</si>
  <si>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</si>
  <si>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</si>
  <si>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</si>
  <si>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</si>
  <si>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</si>
  <si>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</si>
  <si>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</si>
  <si>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</si>
  <si>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</si>
  <si>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</si>
  <si>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</si>
  <si>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</si>
  <si>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</si>
  <si>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</si>
  <si>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</si>
  <si>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</si>
  <si>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</si>
  <si>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</si>
  <si>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</si>
  <si>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</si>
  <si>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</si>
  <si>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</si>
  <si>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</si>
  <si>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</si>
  <si>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</si>
  <si>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</si>
  <si>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</si>
  <si>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</si>
  <si>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</si>
  <si>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</si>
  <si>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</si>
  <si>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</si>
  <si>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</si>
  <si>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</si>
  <si>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</si>
  <si>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</si>
  <si>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</si>
  <si>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</si>
  <si>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</si>
  <si>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</si>
  <si>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</si>
  <si>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</si>
  <si>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</si>
  <si>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</si>
  <si>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</si>
  <si>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</si>
  <si>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</si>
  <si>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</si>
  <si>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</si>
  <si>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</si>
  <si>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</si>
  <si>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</si>
  <si>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</si>
  <si>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</si>
  <si>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</si>
  <si>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</si>
  <si>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</si>
  <si>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</si>
  <si>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</si>
  <si>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</si>
  <si>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</si>
  <si>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</si>
  <si>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</si>
  <si>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</si>
  <si>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</si>
  <si>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</si>
  <si>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</si>
  <si>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</si>
  <si>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</si>
  <si>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</si>
  <si>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</si>
  <si>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</si>
  <si>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</si>
  <si>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</si>
  <si>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</si>
  <si>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</si>
  <si>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</si>
  <si>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</si>
  <si>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</si>
  <si>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</si>
  <si>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</si>
  <si>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</si>
  <si>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</si>
  <si>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</si>
  <si>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</si>
  <si>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</si>
  <si>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</si>
  <si>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</si>
  <si>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</si>
  <si>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</si>
  <si>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</si>
  <si>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</si>
  <si>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</si>
  <si>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</si>
  <si>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</si>
  <si>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</si>
  <si>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</si>
  <si>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</si>
  <si>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</si>
  <si>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</si>
  <si>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</si>
  <si>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</si>
  <si>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</si>
  <si>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</si>
  <si>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</si>
  <si>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</si>
  <si>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</si>
  <si>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</si>
  <si>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</si>
  <si>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</si>
  <si>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</si>
  <si>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</si>
  <si>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</si>
  <si>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</si>
  <si>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</si>
  <si>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</si>
  <si>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</si>
  <si>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</si>
  <si>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</si>
  <si>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</si>
  <si>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</si>
  <si>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</si>
  <si>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</si>
  <si>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</si>
  <si>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</si>
  <si>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</si>
  <si>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</si>
  <si>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</si>
  <si>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</si>
  <si>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</si>
  <si>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</si>
  <si>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</si>
  <si>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</si>
  <si>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</si>
  <si>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</si>
  <si>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</si>
  <si>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</si>
  <si>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</si>
  <si>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</si>
  <si>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</si>
  <si>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</si>
  <si>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</si>
  <si>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</si>
  <si>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</si>
  <si>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</si>
  <si>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</si>
  <si>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</si>
  <si>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</si>
  <si>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</si>
  <si>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</si>
  <si>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</si>
  <si>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</si>
  <si>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</si>
  <si>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</si>
  <si>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</si>
  <si>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</si>
  <si>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</si>
  <si>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</si>
  <si>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</si>
  <si>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</si>
  <si>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</si>
  <si>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</si>
  <si>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</si>
  <si>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</si>
  <si>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</si>
  <si>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</si>
  <si>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</si>
  <si>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</si>
  <si>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</si>
  <si>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</si>
  <si>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</si>
  <si>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</si>
  <si>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</si>
  <si>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</si>
  <si>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</si>
  <si>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</si>
  <si>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</si>
  <si>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</si>
  <si>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</si>
  <si>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</si>
  <si>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</si>
  <si>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</si>
  <si>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</si>
  <si>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</si>
  <si>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</si>
  <si>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</si>
  <si>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</si>
  <si>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</si>
  <si>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</si>
  <si>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</si>
  <si>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</si>
  <si>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</si>
  <si>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</si>
  <si>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</si>
  <si>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</si>
  <si>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</si>
  <si>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</si>
  <si>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</si>
  <si>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</si>
  <si>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</si>
  <si>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</si>
  <si>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</si>
  <si>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</si>
  <si>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</si>
  <si>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</si>
  <si>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</si>
  <si>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</si>
  <si>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</si>
  <si>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</si>
  <si>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</si>
  <si>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</si>
  <si>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</si>
  <si>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</si>
  <si>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</si>
  <si>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</si>
  <si>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</si>
  <si>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</si>
  <si>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</si>
  <si>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</si>
  <si>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</si>
  <si>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</si>
  <si>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</si>
  <si>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</si>
  <si>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</si>
  <si>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</si>
  <si>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</si>
  <si>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</si>
  <si>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</si>
  <si>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</si>
  <si>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</si>
  <si>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</si>
  <si>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</si>
  <si>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</si>
  <si>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</si>
  <si>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</si>
  <si>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</si>
  <si>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</si>
  <si>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</si>
  <si>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</si>
  <si>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</si>
  <si>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</si>
  <si>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</si>
  <si>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</si>
  <si>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</si>
  <si>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</si>
  <si>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</si>
  <si>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</si>
  <si>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</si>
  <si>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</si>
  <si>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</si>
  <si>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</si>
  <si>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</si>
  <si>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</si>
  <si>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</si>
  <si>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</si>
  <si>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</si>
  <si>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</si>
  <si>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</si>
  <si>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</si>
  <si>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</si>
  <si>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</si>
  <si>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</si>
  <si>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</si>
  <si>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</si>
  <si>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</si>
  <si>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</si>
  <si>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</si>
  <si>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</si>
  <si>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</si>
  <si>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</si>
  <si>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</si>
  <si>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</si>
  <si>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</si>
  <si>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</si>
  <si>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</si>
  <si>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</si>
  <si>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</si>
  <si>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</si>
  <si>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</si>
  <si>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</si>
  <si>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</si>
  <si>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</si>
  <si>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</si>
  <si>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</si>
  <si>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</si>
  <si>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</si>
  <si>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</si>
  <si>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</si>
  <si>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</si>
  <si>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</si>
  <si>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</si>
  <si>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</si>
  <si>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</si>
  <si>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</si>
  <si>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</si>
  <si>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</si>
  <si>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</si>
  <si>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</si>
  <si>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</si>
  <si>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</si>
  <si>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</si>
  <si>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</si>
  <si>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</si>
  <si>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</si>
  <si>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</si>
  <si>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</si>
  <si>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</si>
  <si>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</si>
  <si>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</si>
  <si>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</si>
  <si>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</si>
  <si>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</si>
  <si>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</si>
  <si>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</si>
  <si>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</si>
  <si>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</si>
  <si>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</si>
  <si>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</si>
  <si>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</si>
  <si>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</si>
  <si>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</si>
  <si>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</si>
  <si>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</si>
  <si>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</si>
  <si>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</si>
  <si>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</si>
  <si>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</si>
  <si>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</si>
  <si>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</si>
  <si>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</si>
  <si>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</si>
  <si>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</si>
  <si>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</si>
  <si>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</si>
  <si>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</si>
  <si>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</si>
  <si>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</si>
  <si>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</si>
  <si>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</si>
  <si>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</si>
  <si>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</si>
  <si>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</si>
  <si>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</si>
  <si>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</si>
  <si>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</si>
  <si>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</si>
  <si>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</si>
  <si>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</si>
  <si>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</si>
  <si>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</si>
  <si>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</si>
  <si>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</si>
  <si>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</si>
  <si>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</si>
  <si>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</si>
  <si>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</si>
  <si>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</si>
  <si>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</si>
  <si>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</si>
  <si>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</si>
  <si>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</si>
  <si>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</si>
  <si>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</si>
  <si>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</si>
  <si>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</si>
  <si>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</si>
  <si>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</si>
  <si>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</si>
  <si>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</si>
  <si>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</si>
  <si>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</si>
  <si>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</si>
  <si>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</si>
  <si>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</si>
  <si>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</si>
  <si>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</si>
  <si>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</si>
  <si>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</si>
  <si>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</si>
  <si>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</si>
  <si>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</si>
  <si>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</si>
  <si>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</si>
  <si>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</si>
  <si>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</si>
  <si>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</si>
  <si>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</si>
  <si>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</si>
  <si>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</si>
  <si>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</si>
  <si>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</si>
  <si>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</si>
  <si>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</si>
  <si>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</si>
  <si>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</si>
  <si>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</si>
  <si>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</si>
  <si>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</si>
  <si>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</si>
  <si>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</si>
  <si>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</si>
  <si>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</si>
  <si>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</si>
  <si>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</si>
  <si>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</si>
  <si>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</si>
  <si>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</si>
  <si>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</si>
  <si>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</si>
  <si>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</si>
  <si>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</si>
  <si>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</si>
  <si>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</si>
  <si>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</si>
  <si>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</si>
  <si>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</si>
  <si>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</si>
  <si>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</si>
  <si>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</si>
  <si>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</si>
  <si>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</si>
  <si>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</si>
  <si>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</si>
  <si>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</si>
  <si>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</si>
  <si>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</si>
  <si>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</si>
  <si>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</si>
  <si>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</si>
  <si>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</si>
  <si>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</si>
  <si>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</si>
  <si>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</si>
  <si>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</si>
  <si>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</si>
  <si>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</si>
  <si>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</si>
  <si>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</si>
  <si>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</si>
  <si>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</si>
  <si>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</si>
  <si>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</si>
  <si>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</si>
  <si>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</si>
  <si>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</si>
  <si>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</si>
  <si>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</si>
  <si>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</si>
  <si>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</si>
  <si>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</si>
  <si>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</si>
  <si>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</si>
  <si>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</si>
  <si>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</si>
  <si>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</si>
  <si>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</si>
  <si>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</si>
  <si>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</si>
  <si>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</si>
  <si>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</si>
  <si>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</si>
  <si>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</si>
  <si>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</si>
  <si>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</si>
  <si>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</si>
  <si>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</si>
  <si>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</si>
  <si>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</si>
  <si>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</si>
  <si>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</si>
  <si>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</si>
  <si>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</si>
  <si>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</si>
  <si>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</si>
  <si>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</si>
  <si>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</si>
  <si>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</si>
  <si>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</si>
  <si>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</si>
  <si>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</si>
  <si>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</si>
  <si>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</si>
  <si>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</si>
  <si>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</si>
  <si>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</si>
  <si>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</si>
  <si>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</si>
  <si>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</si>
  <si>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</si>
  <si>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</si>
  <si>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</si>
  <si>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</si>
  <si>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</si>
  <si>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</si>
  <si>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</si>
  <si>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</si>
  <si>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</si>
  <si>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</si>
  <si>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</si>
  <si>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</si>
  <si>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</si>
  <si>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</si>
  <si>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</si>
  <si>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</si>
  <si>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</si>
  <si>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</si>
  <si>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</si>
  <si>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</si>
  <si>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</si>
  <si>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</si>
  <si>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</si>
  <si>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</si>
  <si>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</si>
  <si>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</si>
  <si>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</si>
  <si>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</si>
  <si>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</si>
  <si>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</si>
  <si>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</si>
  <si>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</si>
  <si>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</si>
  <si>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</si>
  <si>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</si>
  <si>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</si>
  <si>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</si>
  <si>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</si>
  <si>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</si>
  <si>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</si>
  <si>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</si>
  <si>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</si>
  <si>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</si>
  <si>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</si>
  <si>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</si>
  <si>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</si>
  <si>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</si>
  <si>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</si>
  <si>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</si>
  <si>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</si>
  <si>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</si>
  <si>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</si>
  <si>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</si>
  <si>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</si>
  <si>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</si>
  <si>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</si>
  <si>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</si>
  <si>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</si>
  <si>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</si>
  <si>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</si>
  <si>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</si>
  <si>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</si>
  <si>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</si>
  <si>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</si>
  <si>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</si>
  <si>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</si>
  <si>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</si>
  <si>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</si>
  <si>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</si>
  <si>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</si>
  <si>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</si>
  <si>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</si>
  <si>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</si>
  <si>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</si>
  <si>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</si>
  <si>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</si>
  <si>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</si>
  <si>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</si>
  <si>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</si>
  <si>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</si>
  <si>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</si>
  <si>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</si>
  <si>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</si>
  <si>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</si>
  <si>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</si>
  <si>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</si>
  <si>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</si>
  <si>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</si>
  <si>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</si>
  <si>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</si>
  <si>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</si>
  <si>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</si>
  <si>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</si>
  <si>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</si>
  <si>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</si>
  <si>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</si>
  <si>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</si>
  <si>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</si>
  <si>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</si>
  <si>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</si>
  <si>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</si>
  <si>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</si>
  <si>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</si>
  <si>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</si>
  <si>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</si>
  <si>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</si>
  <si>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</si>
  <si>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</si>
  <si>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</si>
  <si>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</si>
  <si>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</si>
  <si>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</si>
  <si>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</si>
  <si>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</si>
  <si>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</si>
  <si>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</si>
  <si>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</si>
  <si>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</si>
  <si>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</si>
  <si>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</si>
  <si>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</si>
  <si>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</si>
  <si>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</si>
  <si>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</si>
  <si>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</si>
  <si>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</si>
  <si>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</si>
  <si>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</si>
  <si>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</si>
  <si>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</si>
  <si>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</si>
  <si>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</si>
  <si>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</si>
  <si>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</si>
  <si>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</si>
  <si>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</si>
  <si>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</si>
  <si>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</si>
  <si>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</si>
  <si>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</si>
  <si>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</si>
  <si>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</si>
  <si>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</si>
  <si>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</si>
  <si>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</si>
  <si>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</si>
  <si>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</si>
  <si>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</si>
  <si>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</si>
  <si>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</si>
  <si>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</si>
  <si>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</si>
  <si>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</si>
  <si>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</si>
  <si>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</si>
  <si>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</si>
  <si>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</si>
  <si>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</si>
  <si>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</si>
  <si>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</si>
  <si>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</si>
  <si>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</si>
  <si>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</si>
  <si>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</si>
  <si>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</si>
  <si>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</si>
  <si>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</si>
  <si>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</si>
  <si>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</si>
  <si>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</si>
  <si>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</si>
  <si>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</si>
  <si>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</si>
  <si>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</si>
  <si>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</si>
  <si>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</si>
  <si>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</si>
  <si>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</si>
  <si>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</si>
  <si>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</si>
  <si>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</si>
  <si>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</si>
  <si>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</si>
  <si>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</si>
  <si>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</si>
  <si>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</si>
  <si>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</si>
  <si>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</si>
  <si>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</si>
  <si>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</si>
  <si>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</si>
  <si>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</si>
  <si>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</si>
  <si>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</si>
  <si>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</si>
  <si>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</si>
  <si>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</si>
  <si>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</si>
  <si>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</si>
  <si>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</si>
  <si>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</si>
  <si>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</si>
  <si>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</si>
  <si>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</si>
  <si>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</si>
  <si>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</si>
  <si>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</si>
  <si>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</si>
  <si>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</si>
  <si>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</si>
  <si>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</si>
  <si>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</si>
  <si>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</si>
  <si>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</si>
  <si>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</si>
  <si>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</si>
  <si>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</si>
  <si>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</si>
  <si>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</si>
  <si>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</si>
  <si>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</si>
  <si>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</si>
  <si>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</si>
  <si>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</si>
  <si>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</si>
  <si>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</si>
  <si>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</si>
  <si>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</si>
  <si>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</si>
  <si>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</si>
  <si>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</si>
  <si>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</si>
  <si>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</si>
  <si>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</si>
  <si>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</si>
  <si>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</si>
  <si>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</si>
  <si>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</si>
  <si>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</si>
  <si>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</si>
  <si>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</si>
  <si>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</si>
  <si>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</si>
  <si>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</si>
  <si>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</si>
  <si>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</si>
  <si>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</si>
  <si>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</si>
  <si>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</si>
  <si>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</si>
  <si>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</si>
  <si>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</si>
  <si>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</si>
  <si>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</si>
  <si>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</si>
  <si>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</si>
  <si>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</si>
  <si>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</si>
  <si>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</si>
  <si>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</si>
  <si>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</si>
  <si>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</si>
  <si>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</si>
  <si>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</si>
  <si>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</si>
  <si>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</si>
  <si>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</si>
  <si>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</si>
  <si>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</si>
  <si>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</si>
  <si>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</si>
  <si>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</si>
  <si>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</si>
  <si>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</si>
  <si>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</si>
  <si>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</si>
  <si>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</si>
  <si>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</si>
  <si>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</si>
  <si>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</si>
  <si>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</si>
  <si>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</si>
  <si>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</si>
  <si>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</si>
  <si>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</si>
  <si>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</si>
  <si>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</si>
  <si>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</si>
  <si>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</si>
  <si>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</si>
  <si>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</si>
  <si>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</si>
  <si>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</si>
  <si>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</si>
  <si>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</si>
  <si>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</si>
  <si>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</si>
  <si>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</si>
  <si>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</si>
  <si>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</si>
  <si>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</si>
  <si>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</si>
  <si>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</si>
  <si>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</si>
  <si>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</si>
  <si>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</si>
  <si>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</si>
  <si>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</si>
  <si>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</si>
  <si>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</si>
  <si>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</si>
  <si>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</si>
  <si>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</si>
  <si>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</si>
  <si>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</si>
  <si>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</si>
  <si>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</si>
  <si>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</si>
  <si>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</si>
  <si>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</si>
  <si>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</si>
  <si>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</si>
  <si>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</si>
  <si>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</si>
  <si>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</si>
  <si>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</si>
  <si>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</si>
  <si>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</si>
  <si>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</si>
  <si>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</si>
  <si>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</si>
  <si>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</si>
  <si>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</si>
  <si>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</si>
  <si>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</si>
  <si>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</si>
  <si>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</si>
  <si>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</si>
  <si>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</si>
  <si>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</si>
  <si>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</si>
  <si>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</si>
  <si>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</si>
  <si>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</si>
  <si>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</si>
  <si>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</si>
  <si>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</si>
  <si>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</si>
  <si>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</si>
  <si>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</si>
  <si>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</si>
  <si>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</si>
  <si>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</si>
  <si>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</si>
  <si>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</si>
  <si>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</si>
  <si>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</si>
  <si>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</si>
  <si>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</si>
  <si>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</si>
  <si>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</si>
  <si>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</si>
  <si>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</si>
  <si>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</si>
  <si>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</si>
  <si>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</si>
  <si>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</si>
  <si>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</si>
  <si>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</si>
  <si>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</si>
  <si>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</si>
  <si>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</si>
  <si>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</si>
  <si>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</si>
  <si>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</si>
  <si>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</si>
  <si>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</si>
  <si>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</si>
  <si>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</si>
  <si>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</si>
  <si>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</si>
  <si>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</si>
  <si>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</si>
  <si>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</si>
  <si>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</si>
  <si>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</si>
  <si>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</si>
  <si>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</si>
  <si>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</si>
  <si>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</si>
  <si>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</si>
  <si>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</si>
  <si>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</si>
  <si>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</si>
  <si>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</si>
  <si>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</si>
  <si>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</si>
  <si>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</si>
  <si>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</si>
  <si>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</si>
  <si>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</si>
  <si>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</si>
  <si>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</si>
  <si>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</si>
  <si>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</si>
  <si>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</si>
  <si>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</si>
  <si>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</si>
  <si>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</si>
  <si>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</si>
  <si>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</si>
  <si>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</si>
  <si>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</si>
  <si>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</si>
  <si>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</si>
  <si>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</si>
  <si>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</si>
  <si>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</si>
  <si>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</si>
  <si>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</si>
  <si>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</si>
  <si>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</si>
  <si>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</si>
  <si>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</si>
  <si>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</si>
  <si>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</si>
  <si>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</si>
  <si>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</si>
  <si>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</si>
  <si>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</si>
  <si>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</si>
  <si>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</si>
  <si>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</si>
  <si>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</si>
  <si>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</si>
  <si>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</si>
  <si>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</si>
  <si>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</si>
  <si>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</si>
  <si>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</si>
  <si>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</si>
  <si>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</si>
  <si>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</si>
  <si>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</si>
  <si>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</si>
  <si>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</si>
  <si>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</si>
  <si>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</si>
  <si>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</si>
  <si>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</si>
  <si>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</si>
  <si>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</si>
  <si>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</si>
  <si>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</si>
  <si>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</si>
  <si>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</si>
  <si>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</si>
  <si>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</si>
  <si>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</si>
  <si>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</si>
  <si>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</si>
  <si>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</si>
  <si>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</si>
  <si>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</si>
  <si>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</si>
  <si>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</si>
  <si>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</si>
  <si>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</si>
  <si>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</si>
  <si>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</si>
  <si>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</si>
  <si>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</si>
  <si>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</si>
  <si>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</si>
  <si>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</si>
  <si>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</si>
  <si>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</si>
  <si>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</si>
  <si>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</si>
  <si>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</si>
  <si>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</si>
  <si>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</si>
  <si>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</si>
  <si>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</si>
  <si>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</si>
  <si>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</si>
  <si>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</si>
  <si>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</si>
  <si>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</si>
  <si>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</si>
  <si>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</si>
  <si>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</si>
  <si>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</si>
  <si>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</si>
  <si>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</si>
  <si>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</si>
  <si>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</si>
  <si>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</si>
  <si>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</si>
  <si>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</si>
  <si>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</si>
  <si>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</si>
  <si>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</si>
  <si>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</si>
  <si>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</si>
  <si>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</si>
  <si>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</si>
  <si>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</si>
  <si>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</si>
  <si>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</si>
  <si>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</si>
  <si>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</si>
  <si>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</si>
  <si>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</si>
  <si>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</si>
  <si>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</si>
  <si>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</si>
  <si>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</si>
  <si>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</si>
  <si>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</si>
  <si>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</si>
  <si>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</si>
  <si>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</si>
  <si>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</si>
  <si>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</si>
  <si>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</si>
  <si>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</si>
  <si>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</si>
  <si>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</si>
  <si>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</si>
  <si>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</si>
  <si>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</si>
  <si>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</si>
  <si>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</si>
  <si>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</si>
  <si>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</si>
  <si>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</si>
  <si>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</si>
  <si>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</si>
  <si>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</si>
  <si>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</si>
  <si>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</si>
  <si>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</si>
  <si>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</si>
  <si>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</si>
  <si>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</si>
  <si>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</si>
  <si>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</si>
  <si>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</si>
  <si>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</si>
  <si>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</si>
  <si>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</si>
  <si>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</si>
  <si>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</si>
  <si>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</si>
  <si>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</si>
  <si>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</si>
  <si>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</si>
  <si>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</si>
  <si>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</si>
  <si>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</si>
  <si>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</si>
  <si>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</si>
  <si>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</si>
  <si>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</si>
  <si>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</si>
  <si>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</si>
  <si>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</si>
  <si>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</si>
  <si>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</si>
  <si>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</si>
  <si>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</si>
  <si>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</si>
  <si>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</si>
  <si>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</si>
  <si>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</si>
  <si>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</si>
  <si>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</si>
  <si>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</si>
  <si>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</si>
  <si>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</si>
  <si>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</si>
  <si>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</si>
  <si>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</si>
  <si>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</si>
  <si>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</si>
  <si>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</si>
  <si>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</si>
  <si>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</si>
  <si>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</si>
  <si>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</si>
  <si>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</si>
  <si>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</si>
  <si>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</si>
  <si>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</si>
  <si>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</si>
  <si>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</si>
  <si>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</si>
  <si>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</si>
  <si>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</si>
  <si>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</si>
  <si>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</si>
  <si>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</si>
  <si>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</si>
  <si>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</si>
  <si>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</si>
  <si>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</si>
  <si>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</si>
  <si>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</si>
  <si>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</si>
  <si>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</si>
  <si>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</si>
  <si>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</si>
  <si>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</si>
  <si>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</si>
  <si>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</si>
  <si>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</si>
  <si>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</si>
  <si>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</si>
  <si>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</si>
  <si>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</si>
  <si>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</si>
  <si>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</si>
  <si>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</si>
  <si>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</si>
  <si>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</si>
  <si>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</si>
  <si>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</si>
  <si>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</si>
  <si>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</si>
  <si>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</si>
  <si>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</si>
  <si>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</si>
  <si>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</si>
  <si>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</si>
  <si>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</si>
  <si>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</si>
  <si>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</si>
  <si>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</si>
  <si>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</si>
  <si>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</si>
  <si>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</si>
  <si>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</si>
  <si>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</si>
  <si>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</si>
  <si>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</si>
  <si>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</si>
  <si>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</si>
  <si>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</si>
  <si>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</si>
  <si>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</si>
  <si>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</si>
  <si>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</si>
  <si>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</si>
  <si>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</si>
  <si>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</si>
  <si>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</si>
  <si>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</si>
  <si>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</si>
  <si>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</si>
  <si>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</si>
  <si>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</si>
  <si>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</si>
  <si>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</si>
  <si>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</si>
  <si>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</si>
  <si>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</si>
  <si>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</si>
  <si>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</si>
  <si>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</si>
  <si>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</si>
  <si>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</si>
  <si>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</si>
  <si>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</si>
  <si>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</si>
  <si>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</si>
  <si>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</si>
  <si>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</si>
  <si>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</si>
  <si>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</si>
  <si>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</si>
  <si>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</si>
  <si>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</si>
  <si>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</si>
  <si>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</si>
  <si>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</si>
  <si>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</si>
  <si>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</si>
  <si>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</si>
  <si>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</si>
  <si>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</si>
  <si>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</si>
  <si>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</si>
  <si>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</si>
  <si>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</si>
  <si>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</si>
  <si>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</si>
  <si>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</si>
  <si>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</si>
  <si>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</si>
  <si>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</si>
  <si>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</si>
  <si>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</si>
  <si>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</si>
  <si>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</si>
  <si>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</si>
  <si>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</si>
  <si>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</si>
  <si>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</si>
  <si>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</si>
  <si>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</si>
  <si>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</si>
  <si>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</si>
  <si>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</si>
  <si>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</si>
  <si>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</si>
  <si>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</si>
  <si>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</si>
  <si>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</si>
  <si>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</si>
  <si>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</si>
  <si>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</si>
  <si>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</si>
  <si>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</si>
  <si>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</si>
  <si>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</si>
  <si>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</si>
  <si>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</si>
  <si>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</si>
  <si>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</si>
  <si>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</si>
  <si>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</si>
  <si>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</si>
  <si>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</si>
  <si>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</si>
  <si>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</si>
  <si>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</si>
  <si>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</si>
  <si>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</si>
  <si>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</si>
  <si>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</si>
  <si>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</si>
  <si>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</si>
  <si>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</si>
  <si>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</si>
  <si>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</si>
  <si>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</si>
  <si>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</si>
  <si>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</si>
  <si>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</si>
  <si>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</si>
  <si>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</si>
  <si>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</si>
  <si>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</si>
  <si>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</si>
  <si>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</si>
  <si>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</si>
  <si>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</si>
  <si>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</si>
  <si>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</si>
  <si>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</si>
  <si>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</si>
  <si>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</si>
  <si>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</si>
  <si>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</si>
  <si>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</si>
  <si>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</si>
  <si>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</si>
  <si>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</si>
  <si>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</si>
  <si>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</si>
  <si>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</si>
  <si>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</si>
  <si>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</si>
  <si>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</si>
  <si>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</si>
  <si>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</si>
  <si>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</si>
  <si>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</si>
  <si>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</si>
  <si>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</si>
  <si>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</si>
  <si>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</si>
  <si>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</si>
  <si>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</si>
  <si>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</si>
  <si>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</si>
  <si>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</si>
  <si>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</si>
  <si>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</si>
  <si>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</si>
  <si>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</si>
  <si>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</si>
  <si>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</si>
  <si>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</si>
  <si>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</si>
  <si>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</si>
  <si>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</si>
  <si>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</si>
  <si>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</si>
  <si>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</si>
  <si>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</si>
  <si>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</si>
  <si>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</si>
  <si>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</si>
  <si>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</si>
  <si>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</si>
  <si>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</si>
  <si>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</si>
  <si>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</si>
  <si>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</si>
  <si>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</si>
  <si>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</si>
  <si>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</si>
  <si>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</si>
  <si>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</si>
  <si>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</si>
  <si>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</si>
  <si>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</si>
  <si>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</si>
  <si>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</si>
  <si>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</si>
  <si>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</si>
  <si>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</si>
  <si>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</si>
  <si>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</si>
  <si>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</si>
  <si>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</si>
  <si>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</si>
  <si>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</si>
  <si>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</si>
  <si>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</si>
  <si>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</si>
  <si>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</si>
  <si>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</si>
  <si>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</si>
  <si>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</si>
  <si>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</si>
  <si>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</si>
  <si>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</si>
  <si>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</si>
  <si>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</si>
  <si>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</si>
  <si>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</si>
  <si>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</si>
  <si>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</si>
  <si>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</si>
  <si>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</si>
  <si>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</si>
  <si>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</si>
  <si>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</si>
  <si>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</si>
  <si>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</si>
  <si>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</si>
  <si>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</si>
  <si>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</si>
  <si>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</si>
  <si>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</si>
  <si>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</si>
  <si>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</si>
  <si>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</si>
  <si>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</si>
  <si>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</si>
  <si>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</si>
  <si>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</si>
  <si>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</si>
  <si>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</si>
  <si>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</si>
  <si>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</si>
  <si>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</si>
  <si>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</si>
  <si>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</si>
  <si>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</si>
  <si>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</si>
  <si>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</si>
  <si>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</si>
  <si>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</si>
  <si>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</si>
  <si>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</si>
  <si>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</si>
  <si>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</si>
  <si>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</si>
  <si>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</si>
  <si>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</si>
  <si>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</si>
  <si>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</si>
  <si>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</si>
  <si>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</si>
  <si>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</si>
  <si>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</si>
  <si>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</si>
  <si>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</si>
  <si>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</si>
  <si>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</si>
  <si>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</si>
  <si>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</si>
  <si>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</si>
  <si>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</si>
  <si>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</si>
  <si>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</si>
  <si>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</si>
  <si>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</si>
  <si>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</si>
  <si>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</si>
  <si>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</si>
  <si>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</si>
  <si>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</si>
  <si>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</si>
  <si>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</si>
  <si>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</si>
  <si>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</si>
  <si>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</si>
  <si>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</si>
  <si>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</si>
  <si>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</si>
  <si>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</si>
  <si>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</si>
  <si>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</si>
  <si>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</si>
  <si>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</si>
  <si>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</si>
  <si>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</si>
  <si>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</si>
  <si>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</si>
  <si>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</si>
  <si>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</si>
  <si>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</si>
  <si>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</si>
  <si>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</si>
  <si>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</si>
  <si>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</si>
  <si>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</si>
  <si>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</si>
  <si>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</si>
  <si>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</si>
  <si>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</si>
  <si>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</si>
  <si>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</si>
  <si>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</si>
  <si>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</si>
  <si>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</si>
  <si>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</si>
  <si>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</si>
  <si>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</si>
  <si>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</si>
  <si>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</si>
  <si>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</si>
  <si>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</si>
  <si>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</si>
  <si>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</si>
  <si>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</si>
  <si>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</si>
  <si>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</si>
  <si>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</si>
  <si>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</si>
  <si>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</si>
  <si>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</si>
  <si>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</si>
  <si>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</si>
  <si>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</si>
  <si>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</si>
  <si>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</si>
  <si>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</si>
  <si>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</si>
  <si>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</si>
  <si>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</si>
  <si>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</si>
  <si>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</si>
  <si>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</si>
  <si>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</si>
  <si>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</si>
  <si>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</si>
  <si>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</si>
  <si>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</si>
  <si>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</si>
  <si>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</si>
  <si>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</si>
  <si>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</si>
  <si>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</si>
  <si>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</si>
  <si>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</si>
  <si>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</si>
  <si>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</si>
  <si>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</si>
  <si>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</si>
  <si>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</si>
  <si>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</si>
  <si>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</si>
  <si>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</si>
  <si>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</si>
  <si>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</si>
  <si>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</si>
  <si>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</si>
  <si>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</si>
  <si>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</si>
  <si>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</si>
  <si>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</si>
  <si>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</si>
  <si>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</si>
  <si>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</si>
  <si>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</si>
  <si>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</si>
  <si>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</si>
  <si>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</si>
  <si>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</si>
  <si>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</si>
  <si>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</si>
  <si>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</si>
  <si>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</si>
  <si>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</si>
  <si>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</si>
  <si>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</si>
  <si>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</si>
  <si>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</si>
  <si>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</si>
  <si>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</si>
  <si>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</si>
  <si>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</si>
  <si>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</si>
  <si>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</si>
  <si>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</si>
  <si>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</si>
  <si>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</si>
  <si>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</si>
  <si>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</si>
  <si>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</si>
  <si>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</si>
  <si>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</si>
  <si>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</si>
  <si>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</si>
  <si>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</si>
  <si>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</si>
  <si>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</si>
  <si>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</si>
  <si>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</si>
  <si>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</si>
  <si>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</si>
  <si>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</si>
  <si>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</si>
  <si>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</si>
  <si>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</si>
  <si>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</si>
  <si>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</si>
  <si>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</si>
  <si>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</si>
  <si>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</si>
  <si>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</si>
  <si>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</si>
  <si>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</si>
  <si>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</si>
  <si>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</si>
  <si>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</si>
  <si>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</si>
  <si>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</si>
  <si>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</si>
  <si>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</si>
  <si>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</si>
  <si>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</si>
  <si>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</si>
  <si>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</si>
  <si>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</si>
  <si>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</si>
  <si>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</si>
  <si>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</si>
  <si>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</si>
  <si>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</si>
  <si>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</si>
  <si>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</si>
  <si>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</si>
  <si>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</si>
  <si>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</si>
  <si>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</si>
  <si>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</si>
  <si>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</si>
  <si>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</si>
  <si>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</si>
  <si>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</si>
  <si>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</si>
  <si>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</si>
  <si>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</si>
  <si>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</si>
  <si>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</si>
  <si>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</si>
  <si>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</si>
  <si>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</si>
  <si>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</si>
  <si>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</si>
  <si>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</si>
  <si>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</si>
  <si>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</si>
  <si>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</si>
  <si>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</si>
  <si>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</si>
  <si>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</si>
  <si>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</si>
  <si>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</si>
  <si>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</si>
  <si>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</si>
  <si>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</si>
  <si>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</si>
  <si>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</si>
  <si>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</si>
  <si>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</si>
  <si>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</si>
  <si>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</si>
  <si>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</si>
  <si>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</si>
  <si>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</si>
  <si>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</si>
  <si>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</si>
  <si>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</si>
  <si>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</si>
  <si>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</si>
  <si>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</si>
  <si>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</si>
  <si>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</si>
  <si>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</si>
  <si>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</si>
  <si>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</si>
  <si>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</si>
  <si>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</si>
  <si>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</si>
  <si>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</si>
  <si>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</si>
  <si>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</si>
  <si>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</si>
  <si>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</si>
  <si>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</si>
  <si>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</si>
  <si>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</si>
  <si>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</si>
  <si>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</si>
  <si>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</si>
  <si>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</si>
  <si>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</si>
  <si>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</si>
  <si>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</si>
  <si>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</si>
  <si>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</si>
  <si>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</si>
  <si>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</si>
  <si>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</si>
  <si>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</si>
  <si>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</si>
  <si>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</si>
  <si>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</si>
  <si>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</si>
  <si>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</si>
  <si>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</si>
  <si>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</si>
  <si>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</si>
  <si>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</si>
  <si>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</si>
  <si>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</si>
  <si>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</si>
  <si>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</si>
  <si>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</si>
  <si>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</si>
  <si>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</si>
  <si>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</si>
  <si>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</si>
  <si>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</si>
  <si>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</si>
  <si>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</si>
  <si>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</si>
  <si>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</si>
  <si>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</si>
  <si>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</si>
  <si>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</si>
  <si>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</si>
  <si>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</si>
  <si>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</si>
  <si>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</si>
  <si>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</si>
  <si>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</si>
  <si>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</si>
  <si>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</si>
  <si>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</si>
  <si>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</si>
  <si>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</si>
  <si>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</si>
  <si>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</si>
  <si>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</si>
  <si>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</si>
  <si>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</si>
  <si>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</si>
  <si>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</si>
  <si>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</si>
  <si>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</si>
  <si>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</si>
  <si>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</si>
  <si>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</si>
  <si>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</si>
  <si>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</si>
  <si>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</si>
  <si>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</si>
  <si>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</si>
  <si>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</si>
  <si>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</si>
  <si>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</si>
  <si>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</si>
  <si>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</si>
  <si>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</si>
  <si>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</si>
  <si>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</si>
  <si>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</si>
  <si>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</si>
  <si>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</si>
  <si>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</si>
  <si>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</si>
  <si>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</si>
  <si>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</si>
  <si>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</si>
  <si>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</si>
  <si>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</si>
  <si>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</si>
  <si>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</si>
  <si>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</si>
  <si>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</si>
  <si>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</si>
  <si>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</si>
  <si>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</si>
  <si>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</si>
  <si>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</si>
  <si>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</si>
  <si>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</si>
  <si>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</si>
  <si>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</si>
  <si>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</si>
  <si>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</si>
  <si>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</si>
  <si>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</si>
  <si>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</si>
  <si>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</si>
  <si>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</si>
  <si>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</si>
  <si>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</si>
  <si>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</si>
  <si>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</si>
  <si>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</si>
  <si>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</si>
  <si>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</si>
  <si>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</si>
  <si>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</si>
  <si>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</si>
  <si>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</si>
  <si>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</si>
  <si>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</si>
  <si>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</si>
  <si>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</si>
  <si>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</si>
  <si>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</si>
  <si>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</si>
  <si>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</si>
  <si>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</si>
  <si>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</si>
  <si>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</si>
  <si>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</si>
  <si>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</si>
  <si>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</si>
  <si>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</si>
  <si>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</si>
  <si>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</si>
  <si>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</si>
  <si>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</si>
  <si>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</si>
  <si>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</si>
  <si>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</si>
  <si>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</si>
  <si>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</si>
  <si>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</si>
  <si>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</si>
  <si>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</si>
  <si>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</si>
  <si>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</si>
  <si>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</si>
  <si>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</si>
  <si>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</si>
  <si>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</si>
  <si>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</si>
  <si>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</si>
  <si>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</si>
  <si>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</si>
  <si>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</si>
  <si>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</si>
  <si>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</si>
  <si>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</si>
  <si>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</si>
  <si>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</si>
  <si>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</si>
  <si>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</si>
  <si>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</si>
  <si>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</si>
  <si>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</si>
  <si>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</si>
  <si>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</si>
  <si>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</si>
  <si>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</si>
  <si>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</si>
  <si>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</si>
  <si>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</si>
  <si>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</si>
  <si>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</si>
  <si>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</si>
  <si>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</si>
  <si>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</si>
  <si>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</si>
  <si>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</si>
  <si>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</si>
  <si>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</si>
  <si>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</si>
  <si>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</si>
  <si>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</si>
  <si>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</si>
  <si>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</si>
  <si>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</si>
  <si>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</si>
  <si>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</si>
  <si>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</si>
  <si>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</si>
  <si>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</si>
  <si>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</si>
  <si>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</si>
  <si>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</si>
  <si>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</si>
  <si>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</si>
  <si>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</si>
  <si>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</si>
  <si>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</si>
  <si>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</si>
  <si>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</si>
  <si>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</si>
  <si>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</si>
  <si>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</si>
  <si>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</si>
  <si>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</si>
  <si>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</si>
  <si>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</si>
  <si>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</si>
  <si>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</si>
  <si>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</si>
  <si>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</si>
  <si>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</si>
  <si>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</si>
  <si>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</si>
  <si>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</si>
  <si>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</si>
  <si>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</si>
  <si>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</si>
  <si>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</si>
  <si>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</si>
  <si>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</si>
  <si>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</si>
  <si>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</si>
  <si>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</si>
  <si>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</si>
  <si>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</si>
  <si>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</si>
  <si>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</si>
  <si>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</si>
  <si>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</si>
  <si>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</si>
  <si>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</si>
  <si>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</si>
  <si>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</si>
  <si>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</si>
  <si>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</si>
  <si>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</si>
  <si>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</si>
  <si>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</si>
  <si>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</si>
  <si>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</si>
  <si>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</si>
  <si>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</si>
  <si>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</si>
  <si>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</si>
  <si>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</si>
  <si>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</si>
  <si>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</si>
  <si>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</si>
  <si>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</si>
  <si>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</si>
  <si>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</si>
  <si>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</si>
  <si>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</si>
  <si>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</si>
  <si>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</si>
  <si>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</si>
  <si>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</si>
  <si>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</si>
  <si>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</si>
  <si>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</si>
  <si>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</si>
  <si>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</si>
  <si>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</si>
  <si>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</si>
  <si>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</si>
  <si>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</si>
  <si>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</si>
  <si>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</si>
  <si>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</si>
  <si>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</si>
  <si>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</si>
  <si>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</si>
  <si>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</si>
  <si>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</si>
  <si>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</si>
  <si>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</si>
  <si>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</si>
  <si>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</si>
  <si>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</si>
  <si>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</si>
  <si>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</si>
  <si>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</si>
  <si>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</si>
  <si>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</si>
  <si>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</si>
  <si>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</si>
  <si>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</si>
  <si>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</si>
  <si>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</si>
  <si>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</si>
  <si>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</si>
  <si>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</si>
  <si>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</si>
  <si>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</si>
  <si>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</si>
  <si>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</si>
  <si>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</si>
  <si>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</si>
  <si>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</si>
  <si>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</si>
  <si>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</si>
  <si>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</si>
  <si>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</si>
  <si>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</si>
  <si>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</si>
  <si>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</si>
  <si>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</si>
  <si>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</si>
  <si>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</si>
  <si>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</si>
  <si>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</si>
  <si>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</si>
  <si>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</si>
  <si>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</si>
  <si>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</si>
  <si>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</si>
  <si>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</si>
  <si>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</si>
  <si>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</si>
  <si>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</si>
  <si>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</si>
  <si>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</si>
  <si>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</si>
  <si>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</si>
  <si>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</si>
  <si>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</si>
  <si>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</si>
  <si>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</si>
  <si>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</si>
  <si>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</si>
  <si>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</si>
  <si>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</si>
  <si>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</si>
  <si>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</si>
  <si>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</si>
  <si>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</si>
  <si>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</si>
  <si>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</si>
  <si>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</si>
  <si>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</si>
  <si>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</si>
  <si>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</si>
  <si>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</si>
  <si>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</si>
  <si>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</si>
  <si>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</si>
  <si>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</si>
  <si>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</si>
  <si>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</si>
  <si>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</si>
  <si>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</si>
  <si>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</si>
  <si>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</si>
  <si>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</si>
  <si>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</si>
  <si>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</si>
  <si>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</si>
  <si>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</si>
  <si>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</si>
  <si>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</si>
  <si>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</si>
  <si>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</si>
  <si>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</si>
  <si>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</si>
  <si>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</si>
  <si>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</si>
  <si>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</si>
  <si>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</si>
  <si>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</si>
  <si>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</si>
  <si>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</si>
  <si>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</si>
  <si>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</si>
  <si>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</si>
  <si>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</si>
  <si>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</si>
  <si>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</si>
  <si>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</si>
  <si>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</si>
  <si>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</si>
  <si>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</si>
  <si>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</si>
  <si>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</si>
  <si>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</si>
  <si>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</si>
  <si>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</si>
  <si>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</si>
  <si>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</si>
  <si>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</si>
  <si>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</si>
  <si>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</si>
  <si>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</si>
  <si>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</si>
  <si>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</si>
  <si>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</si>
  <si>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</si>
  <si>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</si>
  <si>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</si>
  <si>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</si>
  <si>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</si>
  <si>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</si>
  <si>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</si>
  <si>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</si>
  <si>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</si>
  <si>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</si>
  <si>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</si>
  <si>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</si>
  <si>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</si>
  <si>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</si>
  <si>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</si>
  <si>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</si>
  <si>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</si>
  <si>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</si>
  <si>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</si>
  <si>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</si>
  <si>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</si>
  <si>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</si>
  <si>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</si>
  <si>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</si>
  <si>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</si>
  <si>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</si>
  <si>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</si>
  <si>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</si>
  <si>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</si>
  <si>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</si>
  <si>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</si>
  <si>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</si>
  <si>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</si>
  <si>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</si>
  <si>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</si>
  <si>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</si>
  <si>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</si>
  <si>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</si>
  <si>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</si>
  <si>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</si>
  <si>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</si>
  <si>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</si>
  <si>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</si>
  <si>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</si>
  <si>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</si>
  <si>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</si>
  <si>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</si>
  <si>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</si>
  <si>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</si>
  <si>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</si>
  <si>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</si>
  <si>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</si>
  <si>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</si>
  <si>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</si>
  <si>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</si>
  <si>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</si>
  <si>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</si>
  <si>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</si>
  <si>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</si>
  <si>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</si>
  <si>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</si>
  <si>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</si>
  <si>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</si>
  <si>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</si>
  <si>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</si>
  <si>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</si>
  <si>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</si>
  <si>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</si>
  <si>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</si>
  <si>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</si>
  <si>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</si>
  <si>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</si>
  <si>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</si>
  <si>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</si>
  <si>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</si>
  <si>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</si>
  <si>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</si>
  <si>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</si>
  <si>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</si>
  <si>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</si>
  <si>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</si>
  <si>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</si>
  <si>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</si>
  <si>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</si>
  <si>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</si>
  <si>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</si>
  <si>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</si>
  <si>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</si>
  <si>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</si>
  <si>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</si>
  <si>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</si>
  <si>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</si>
  <si>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</si>
  <si>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</si>
  <si>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</si>
  <si>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</si>
  <si>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</si>
  <si>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</si>
  <si>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</si>
  <si>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</si>
  <si>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</si>
  <si>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</si>
  <si>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</si>
  <si>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</si>
  <si>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</si>
  <si>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</si>
  <si>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</si>
  <si>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</si>
  <si>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</si>
  <si>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</si>
  <si>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</si>
  <si>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</si>
  <si>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</si>
  <si>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</si>
  <si>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</si>
  <si>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</si>
  <si>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</si>
  <si>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</si>
  <si>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</si>
  <si>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</si>
  <si>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</si>
  <si>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</si>
  <si>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</si>
  <si>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</si>
  <si>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</si>
  <si>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</si>
  <si>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</si>
  <si>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</si>
  <si>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</si>
  <si>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</si>
  <si>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</si>
  <si>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</si>
  <si>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</si>
  <si>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</si>
  <si>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</si>
  <si>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</si>
  <si>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</si>
  <si>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</si>
  <si>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</si>
  <si>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</si>
  <si>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</si>
  <si>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</si>
  <si>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</si>
  <si>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</si>
  <si>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</si>
  <si>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</si>
  <si>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</si>
  <si>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</si>
  <si>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</si>
  <si>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</si>
  <si>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</si>
  <si>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</si>
  <si>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</si>
  <si>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</si>
  <si>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</si>
  <si>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</si>
  <si>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</si>
  <si>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</si>
  <si>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</si>
  <si>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</si>
  <si>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</si>
  <si>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</si>
  <si>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</si>
  <si>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</si>
  <si>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</si>
  <si>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</si>
  <si>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</si>
  <si>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</si>
  <si>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</si>
  <si>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</si>
  <si>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</si>
  <si>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</si>
  <si>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</si>
  <si>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</si>
  <si>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</si>
  <si>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</si>
  <si>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</si>
  <si>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</si>
  <si>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</si>
  <si>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</si>
  <si>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</si>
  <si>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</si>
  <si>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</si>
  <si>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</si>
  <si>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</si>
  <si>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</si>
  <si>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</si>
  <si>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</si>
  <si>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</si>
  <si>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</si>
  <si>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</si>
  <si>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</si>
  <si>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</si>
  <si>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</si>
  <si>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</si>
  <si>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</si>
  <si>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</si>
  <si>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</si>
  <si>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</si>
  <si>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</si>
  <si>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</si>
  <si>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</si>
  <si>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</si>
  <si>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</si>
  <si>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</si>
  <si>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</si>
  <si>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</si>
  <si>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</si>
  <si>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</si>
  <si>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</si>
  <si>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</si>
  <si>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</si>
  <si>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</si>
  <si>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</si>
  <si>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</si>
  <si>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</si>
  <si>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</si>
  <si>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</si>
  <si>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</si>
  <si>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</si>
  <si>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</si>
  <si>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</si>
  <si>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</si>
  <si>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</si>
  <si>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</si>
  <si>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</si>
  <si>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</si>
  <si>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</si>
  <si>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</si>
  <si>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</si>
  <si>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</si>
  <si>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</si>
  <si>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</si>
  <si>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</si>
  <si>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</si>
  <si>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</si>
  <si>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</si>
  <si>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</si>
  <si>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</si>
  <si>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</si>
  <si>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</si>
  <si>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</si>
  <si>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</si>
  <si>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</si>
  <si>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</si>
  <si>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</si>
  <si>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</si>
  <si>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</si>
  <si>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</si>
  <si>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</si>
  <si>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</si>
  <si>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</si>
  <si>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</si>
  <si>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</si>
  <si>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</si>
  <si>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</si>
  <si>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</si>
  <si>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</si>
  <si>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</si>
  <si>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</si>
  <si>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</si>
  <si>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</si>
  <si>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</si>
  <si>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</si>
  <si>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</si>
  <si>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</si>
  <si>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</si>
  <si>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</si>
  <si>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</si>
  <si>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</si>
  <si>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</si>
  <si>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</si>
  <si>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</si>
  <si>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</si>
  <si>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</si>
  <si>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</si>
  <si>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</si>
  <si>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</si>
  <si>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</si>
  <si>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</si>
  <si>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</si>
  <si>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</si>
  <si>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</si>
  <si>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</si>
  <si>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</si>
  <si>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</si>
  <si>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</si>
  <si>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</si>
  <si>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</si>
  <si>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</si>
  <si>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</si>
  <si>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</si>
  <si>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</si>
  <si>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</si>
  <si>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</si>
  <si>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</si>
  <si>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</si>
  <si>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</si>
  <si>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</si>
  <si>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</si>
  <si>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</si>
  <si>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</si>
  <si>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</si>
  <si>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</si>
  <si>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</si>
  <si>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</si>
  <si>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</si>
  <si>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</si>
  <si>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</si>
  <si>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</si>
  <si>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</si>
  <si>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</si>
  <si>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</si>
  <si>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</si>
  <si>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</si>
  <si>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</si>
  <si>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</si>
  <si>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</si>
  <si>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</si>
  <si>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</si>
  <si>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</si>
  <si>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</si>
  <si>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</si>
  <si>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</si>
  <si>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</si>
  <si>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</si>
  <si>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</si>
  <si>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</si>
  <si>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</si>
  <si>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</si>
  <si>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</si>
  <si>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</si>
  <si>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</si>
  <si>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</si>
  <si>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</si>
  <si>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</si>
  <si>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</si>
  <si>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</si>
  <si>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</si>
  <si>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</si>
  <si>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</si>
  <si>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</si>
  <si>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</si>
  <si>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</si>
  <si>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</si>
  <si>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</si>
  <si>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</si>
  <si>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</si>
  <si>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</si>
  <si>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</si>
  <si>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</si>
  <si>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</si>
  <si>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</si>
  <si>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</si>
  <si>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</si>
  <si>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</si>
  <si>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</si>
  <si>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</si>
  <si>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</si>
  <si>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</si>
  <si>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</si>
  <si>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</si>
  <si>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</si>
  <si>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</si>
  <si>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</si>
  <si>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</si>
  <si>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</si>
  <si>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</si>
  <si>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</si>
  <si>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</si>
  <si>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</si>
  <si>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</si>
  <si>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</si>
  <si>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</si>
  <si>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</si>
  <si>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</si>
  <si>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</si>
  <si>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</si>
  <si>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</si>
  <si>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</si>
  <si>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</si>
  <si>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</si>
  <si>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</si>
  <si>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</si>
  <si>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</si>
  <si>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</si>
  <si>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</si>
  <si>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</si>
  <si>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</si>
  <si>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</si>
  <si>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</si>
  <si>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</si>
  <si>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</si>
  <si>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</si>
  <si>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</si>
  <si>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</si>
  <si>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</si>
  <si>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</si>
  <si>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</si>
  <si>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</si>
  <si>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</si>
  <si>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</si>
  <si>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</si>
  <si>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</si>
  <si>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</si>
  <si>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</si>
  <si>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</si>
  <si>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</si>
  <si>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</si>
  <si>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</si>
  <si>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</si>
  <si>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</si>
  <si>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</si>
  <si>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</si>
  <si>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</si>
  <si>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</si>
  <si>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</si>
  <si>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</si>
  <si>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</si>
  <si>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</si>
  <si>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</si>
  <si>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</si>
  <si>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</si>
  <si>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</si>
  <si>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</si>
  <si>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</si>
  <si>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</si>
  <si>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</si>
  <si>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</si>
  <si>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</si>
  <si>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</si>
  <si>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</si>
  <si>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</si>
  <si>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</si>
  <si>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</si>
  <si>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</si>
  <si>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</si>
  <si>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</si>
  <si>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</si>
  <si>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</si>
  <si>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</si>
  <si>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</si>
  <si>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</si>
  <si>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</si>
  <si>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</si>
  <si>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</si>
  <si>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</si>
  <si>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</si>
  <si>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</si>
  <si>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</si>
  <si>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</si>
  <si>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</si>
  <si>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</si>
  <si>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</si>
  <si>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</si>
  <si>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</si>
  <si>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</si>
  <si>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</si>
  <si>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</si>
  <si>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</si>
  <si>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</si>
  <si>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</si>
  <si>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</si>
  <si>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</si>
  <si>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</si>
  <si>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</si>
  <si>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</si>
  <si>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</si>
  <si>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</si>
  <si>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</si>
  <si>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</si>
  <si>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</si>
  <si>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</si>
  <si>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</si>
  <si>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</si>
  <si>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</si>
  <si>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</si>
  <si>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</si>
  <si>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</si>
  <si>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</si>
  <si>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</si>
  <si>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</si>
  <si>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</si>
  <si>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</si>
  <si>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</si>
  <si>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</si>
  <si>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</si>
  <si>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</si>
  <si>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</si>
  <si>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</si>
  <si>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</si>
  <si>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</si>
  <si>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</si>
  <si>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</si>
  <si>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</si>
  <si>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</si>
  <si>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</si>
  <si>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</si>
  <si>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</si>
  <si>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</si>
  <si>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</si>
  <si>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</si>
  <si>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</si>
  <si>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</si>
  <si>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</si>
  <si>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</si>
  <si>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</si>
  <si>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</si>
  <si>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</si>
  <si>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</si>
  <si>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</si>
  <si>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</si>
  <si>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</si>
  <si>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</si>
  <si>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</si>
  <si>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</si>
  <si>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</si>
  <si>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</si>
  <si>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</si>
  <si>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</si>
  <si>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</si>
  <si>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</si>
  <si>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</si>
  <si>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</si>
  <si>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</si>
  <si>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</si>
  <si>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</si>
  <si>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</si>
  <si>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</si>
  <si>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</si>
  <si>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</si>
  <si>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</si>
  <si>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</si>
  <si>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</si>
  <si>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</si>
  <si>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</si>
  <si>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</si>
  <si>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</si>
  <si>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</si>
  <si>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</si>
  <si>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</si>
  <si>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</si>
  <si>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</si>
  <si>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</si>
  <si>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</si>
  <si>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</si>
  <si>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</si>
  <si>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</si>
  <si>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</si>
  <si>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</si>
  <si>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</si>
  <si>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</si>
  <si>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</si>
  <si>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</si>
  <si>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</si>
  <si>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</si>
  <si>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</si>
  <si>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</si>
  <si>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</si>
  <si>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</si>
  <si>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</si>
  <si>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</si>
  <si>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</si>
  <si>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</si>
  <si>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</si>
  <si>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</si>
  <si>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</si>
  <si>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</si>
  <si>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</si>
  <si>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</si>
  <si>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</si>
  <si>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</si>
  <si>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</si>
  <si>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</si>
  <si>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</si>
  <si>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</si>
  <si>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</si>
  <si>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</si>
  <si>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</si>
  <si>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</si>
  <si>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</si>
  <si>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</si>
  <si>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</si>
  <si>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</si>
  <si>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</si>
  <si>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</si>
  <si>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</si>
  <si>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</si>
  <si>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</si>
  <si>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</si>
  <si>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</si>
  <si>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</si>
  <si>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</si>
  <si>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</si>
  <si>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</si>
  <si>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</si>
  <si>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</si>
  <si>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</si>
  <si>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</si>
  <si>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</si>
  <si>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</si>
  <si>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</si>
  <si>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</si>
  <si>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</si>
  <si>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</si>
  <si>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</si>
  <si>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</si>
  <si>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</si>
  <si>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</si>
  <si>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</si>
  <si>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</si>
  <si>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</si>
  <si>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</si>
  <si>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</si>
  <si>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</si>
  <si>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</si>
  <si>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</si>
  <si>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</si>
  <si>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</si>
  <si>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</si>
  <si>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</si>
  <si>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</si>
  <si>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</si>
  <si>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</si>
  <si>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</si>
  <si>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</si>
  <si>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</si>
  <si>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</si>
  <si>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</si>
  <si>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</si>
  <si>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</si>
  <si>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</si>
  <si>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</si>
  <si>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</si>
  <si>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</si>
  <si>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</si>
  <si>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</si>
  <si>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</si>
  <si>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</si>
  <si>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</si>
  <si>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</si>
  <si>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</si>
  <si>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</si>
  <si>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</si>
  <si>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</si>
  <si>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</si>
  <si>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</si>
  <si>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</si>
  <si>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</si>
  <si>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</si>
  <si>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</si>
  <si>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</si>
  <si>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</si>
  <si>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</si>
  <si>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</si>
  <si>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</si>
  <si>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</si>
  <si>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</si>
  <si>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</si>
  <si>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</si>
  <si>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</si>
  <si>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</si>
  <si>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</si>
  <si>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</si>
  <si>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</si>
  <si>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</si>
  <si>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</si>
  <si>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</si>
  <si>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</si>
  <si>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</si>
  <si>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</si>
  <si>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</si>
  <si>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</si>
  <si>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</si>
  <si>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</si>
  <si>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</si>
  <si>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</si>
  <si>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</si>
  <si>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</si>
  <si>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</si>
  <si>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</si>
  <si>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</si>
  <si>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</si>
  <si>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</si>
  <si>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</si>
  <si>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</si>
  <si>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</si>
  <si>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</si>
  <si>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</si>
  <si>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</si>
  <si>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</si>
  <si>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</si>
  <si>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</si>
  <si>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</si>
  <si>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</si>
  <si>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</si>
  <si>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</si>
  <si>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</si>
  <si>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</si>
  <si>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</si>
  <si>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</si>
  <si>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</si>
  <si>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</si>
  <si>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</si>
  <si>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</si>
  <si>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</si>
  <si>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</si>
  <si>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</si>
  <si>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</si>
  <si>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</si>
  <si>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</si>
  <si>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</si>
  <si>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</si>
  <si>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</si>
  <si>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</si>
  <si>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</si>
  <si>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</si>
  <si>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</si>
  <si>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</si>
  <si>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</si>
  <si>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</si>
  <si>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</si>
  <si>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</si>
  <si>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</si>
  <si>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</si>
  <si>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</si>
  <si>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</si>
  <si>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</si>
  <si>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</si>
  <si>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</si>
  <si>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</si>
  <si>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</si>
  <si>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</si>
  <si>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</si>
  <si>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</si>
  <si>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</si>
  <si>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</si>
  <si>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</si>
  <si>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</si>
  <si>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</si>
  <si>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</si>
  <si>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</si>
  <si>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</si>
  <si>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</si>
  <si>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</si>
  <si>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</si>
  <si>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</si>
  <si>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</si>
  <si>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</si>
  <si>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</si>
  <si>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</si>
  <si>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</si>
  <si>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</si>
  <si>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</si>
  <si>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</si>
  <si>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</si>
  <si>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</si>
  <si>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</si>
  <si>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</si>
  <si>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</si>
  <si>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</si>
  <si>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</si>
  <si>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</si>
  <si>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</si>
  <si>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</si>
  <si>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</si>
  <si>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</si>
  <si>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</si>
  <si>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</si>
  <si>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</si>
  <si>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</si>
  <si>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</si>
  <si>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</si>
  <si>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</si>
  <si>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</si>
  <si>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</si>
  <si>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</si>
  <si>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</si>
  <si>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</si>
  <si>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</si>
  <si>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</si>
  <si>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</si>
  <si>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</si>
  <si>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</si>
  <si>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</si>
  <si>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</si>
  <si>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</si>
  <si>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</si>
  <si>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</si>
  <si>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</si>
  <si>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</si>
  <si>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</si>
  <si>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</si>
  <si>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</si>
  <si>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</si>
  <si>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</si>
  <si>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</si>
  <si>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</si>
  <si>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</si>
  <si>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</si>
  <si>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</si>
  <si>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</si>
  <si>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</si>
  <si>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</si>
  <si>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</si>
  <si>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</si>
  <si>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</si>
  <si>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</si>
  <si>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</si>
  <si>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</si>
  <si>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</si>
  <si>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</si>
  <si>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</si>
  <si>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</si>
  <si>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</si>
  <si>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</si>
  <si>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</si>
  <si>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</si>
  <si>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</si>
  <si>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</si>
  <si>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</si>
  <si>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</si>
  <si>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</si>
  <si>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</si>
  <si>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</si>
  <si>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</si>
  <si>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</si>
  <si>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</si>
  <si>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</si>
  <si>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</si>
  <si>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</si>
  <si>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</si>
  <si>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</si>
  <si>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</si>
  <si>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</si>
  <si>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</si>
  <si>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</si>
  <si>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</si>
  <si>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</si>
  <si>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</si>
  <si>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</si>
  <si>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</si>
  <si>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</si>
  <si>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</si>
  <si>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</si>
  <si>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</si>
  <si>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</si>
  <si>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</si>
  <si>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</si>
  <si>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</si>
  <si>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</si>
  <si>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</si>
  <si>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</si>
  <si>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</si>
  <si>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</si>
  <si>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</si>
  <si>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</si>
  <si>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</si>
  <si>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</si>
  <si>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</si>
  <si>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</si>
  <si>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</si>
  <si>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</si>
  <si>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</si>
  <si>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</si>
  <si>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</si>
  <si>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</si>
  <si>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</si>
  <si>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</si>
  <si>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</si>
  <si>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</si>
  <si>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</si>
  <si>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</si>
  <si>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</si>
  <si>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</si>
  <si>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</si>
  <si>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</si>
  <si>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</si>
  <si>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</si>
  <si>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</si>
  <si>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</si>
  <si>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</si>
  <si>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</si>
  <si>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</si>
  <si>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</si>
  <si>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</si>
  <si>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</si>
  <si>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</si>
  <si>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</si>
  <si>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</si>
  <si>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</si>
  <si>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</si>
  <si>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</si>
  <si>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</si>
  <si>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</si>
  <si>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</si>
  <si>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</si>
  <si>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</si>
  <si>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</si>
  <si>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</si>
  <si>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</si>
  <si>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</si>
  <si>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</si>
  <si>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</si>
  <si>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</si>
  <si>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</si>
  <si>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</si>
  <si>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</si>
  <si>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</si>
  <si>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</si>
  <si>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</si>
  <si>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</si>
  <si>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</si>
  <si>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</si>
  <si>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</si>
  <si>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</si>
  <si>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</si>
  <si>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</si>
  <si>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</si>
  <si>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</si>
  <si>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</si>
  <si>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</si>
  <si>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</si>
  <si>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</si>
  <si>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</si>
  <si>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</si>
  <si>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</si>
  <si>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</si>
  <si>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</si>
  <si>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</si>
  <si>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</si>
  <si>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</si>
  <si>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</si>
  <si>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</si>
  <si>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</si>
  <si>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</si>
  <si>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</si>
  <si>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</si>
  <si>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</si>
  <si>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</si>
  <si>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</si>
  <si>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</si>
  <si>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</si>
  <si>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</si>
  <si>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</si>
  <si>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</si>
  <si>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</si>
  <si>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</si>
  <si>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</si>
  <si>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</si>
  <si>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</si>
  <si>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</si>
  <si>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</si>
  <si>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</si>
  <si>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</si>
  <si>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</si>
  <si>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</si>
  <si>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</si>
  <si>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</si>
  <si>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</si>
  <si>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</si>
  <si>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</si>
  <si>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</si>
  <si>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</si>
  <si>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</si>
  <si>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</si>
  <si>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</si>
  <si>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</si>
  <si>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</si>
  <si>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</si>
  <si>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</si>
  <si>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</si>
  <si>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</si>
  <si>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</si>
  <si>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</si>
  <si>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</si>
  <si>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</si>
  <si>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</si>
  <si>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</si>
  <si>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</si>
  <si>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</si>
  <si>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</si>
  <si>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</si>
  <si>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</si>
  <si>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</si>
  <si>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</si>
  <si>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</si>
  <si>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</si>
  <si>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</si>
  <si>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</si>
  <si>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</si>
  <si>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</si>
  <si>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</si>
  <si>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</si>
  <si>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</si>
  <si>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</si>
  <si>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</si>
  <si>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</si>
  <si>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</si>
  <si>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</si>
  <si>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</si>
  <si>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</si>
  <si>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</si>
  <si>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</si>
  <si>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</si>
  <si>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</si>
  <si>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</si>
  <si>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</si>
  <si>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</si>
  <si>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</si>
  <si>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</si>
  <si>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</si>
  <si>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</si>
  <si>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</si>
  <si>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</si>
  <si>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</si>
  <si>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</si>
  <si>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</si>
  <si>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</si>
  <si>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</si>
  <si>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</si>
  <si>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</si>
  <si>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</si>
  <si>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</si>
  <si>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</si>
  <si>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</si>
  <si>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</si>
  <si>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</si>
  <si>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</si>
  <si>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</si>
  <si>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</si>
  <si>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</si>
  <si>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</si>
  <si>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</si>
  <si>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</si>
  <si>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</si>
  <si>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</si>
  <si>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</si>
  <si>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</si>
  <si>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</si>
  <si>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</si>
  <si>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</si>
  <si>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</si>
  <si>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</si>
  <si>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</si>
  <si>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</si>
  <si>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</si>
  <si>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</si>
  <si>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</si>
  <si>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</si>
  <si>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</si>
  <si>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</si>
  <si>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</si>
  <si>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</si>
  <si>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</si>
  <si>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</si>
  <si>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</si>
  <si>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</si>
  <si>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</si>
  <si>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</si>
  <si>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</si>
  <si>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</si>
  <si>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</si>
  <si>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</si>
  <si>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</si>
  <si>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</si>
  <si>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</si>
  <si>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</si>
  <si>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</si>
  <si>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</si>
  <si>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</si>
  <si>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</si>
  <si>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</si>
  <si>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</si>
  <si>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</si>
  <si>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</si>
  <si>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</si>
  <si>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</si>
  <si>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</si>
  <si>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</si>
  <si>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</si>
  <si>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</si>
  <si>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</si>
  <si>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</si>
  <si>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</si>
  <si>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</si>
  <si>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</si>
  <si>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</si>
  <si>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</si>
  <si>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</si>
  <si>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</si>
  <si>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</si>
  <si>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</si>
  <si>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</si>
  <si>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</si>
  <si>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</si>
  <si>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</si>
  <si>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</si>
  <si>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</si>
  <si>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</si>
  <si>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</si>
  <si>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</si>
  <si>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</si>
  <si>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</si>
  <si>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</si>
  <si>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</si>
  <si>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</si>
  <si>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</si>
  <si>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</si>
  <si>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</si>
  <si>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</si>
  <si>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</si>
  <si>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</si>
  <si>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</si>
  <si>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</si>
  <si>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</si>
  <si>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</si>
  <si>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</si>
  <si>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</si>
  <si>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</si>
  <si>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</si>
  <si>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</si>
  <si>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</si>
  <si>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</si>
  <si>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</si>
  <si>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</si>
  <si>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</si>
  <si>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</si>
  <si>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</si>
  <si>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</si>
  <si>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</si>
  <si>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</si>
  <si>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</si>
  <si>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</si>
  <si>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</si>
  <si>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</si>
  <si>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</si>
  <si>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</si>
  <si>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</si>
  <si>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</si>
  <si>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</si>
  <si>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</si>
  <si>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</si>
  <si>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</si>
  <si>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</si>
  <si>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</si>
  <si>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</si>
  <si>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</si>
  <si>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</si>
  <si>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</si>
  <si>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</si>
  <si>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</si>
  <si>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</si>
  <si>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</si>
  <si>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</si>
  <si>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</si>
  <si>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</si>
  <si>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</si>
  <si>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</si>
  <si>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</si>
  <si>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</si>
  <si>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</si>
  <si>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</si>
  <si>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</si>
  <si>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</si>
  <si>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</si>
  <si>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</si>
  <si>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</si>
  <si>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</si>
  <si>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</si>
  <si>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</si>
  <si>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</si>
  <si>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</si>
  <si>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</si>
  <si>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</si>
  <si>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</si>
  <si>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</si>
  <si>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</si>
  <si>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</si>
  <si>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</si>
  <si>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</si>
  <si>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</si>
  <si>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</si>
  <si>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</si>
  <si>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</si>
  <si>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</si>
  <si>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</si>
  <si>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</si>
  <si>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</si>
  <si>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</si>
  <si>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</si>
  <si>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</si>
  <si>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</si>
  <si>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</si>
  <si>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</si>
  <si>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</si>
  <si>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</si>
  <si>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</si>
  <si>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</si>
  <si>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</si>
  <si>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</si>
  <si>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</si>
  <si>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</si>
  <si>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</si>
  <si>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</si>
  <si>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</si>
  <si>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</si>
  <si>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</si>
  <si>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</si>
  <si>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</si>
  <si>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</si>
  <si>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</si>
  <si>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</si>
  <si>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</si>
  <si>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</si>
  <si>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</si>
  <si>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</si>
  <si>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</si>
  <si>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</si>
  <si>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</si>
  <si>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</si>
  <si>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</si>
  <si>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</si>
  <si>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</si>
  <si>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</si>
  <si>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</si>
  <si>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</si>
  <si>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</si>
  <si>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</si>
  <si>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</si>
  <si>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</si>
  <si>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</si>
  <si>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</si>
  <si>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</si>
  <si>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</si>
  <si>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</si>
  <si>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</si>
  <si>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</si>
  <si>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</si>
  <si>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</si>
  <si>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</si>
  <si>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</si>
  <si>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</si>
  <si>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</si>
  <si>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</si>
  <si>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</si>
  <si>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</si>
  <si>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</si>
  <si>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</si>
  <si>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</si>
  <si>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</si>
  <si>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</si>
  <si>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</si>
  <si>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</si>
  <si>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</si>
  <si>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</si>
  <si>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</si>
  <si>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</si>
  <si>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</si>
  <si>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</si>
  <si>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</si>
  <si>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</si>
  <si>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</si>
  <si>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</si>
  <si>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</si>
  <si>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</si>
  <si>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</si>
  <si>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</si>
  <si>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</si>
  <si>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</si>
  <si>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</si>
  <si>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</si>
  <si>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</si>
  <si>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</si>
  <si>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</si>
  <si>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</si>
  <si>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</si>
  <si>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</si>
  <si>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</si>
  <si>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</si>
  <si>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</si>
  <si>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</si>
  <si>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</si>
  <si>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</si>
  <si>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</si>
  <si>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</si>
  <si>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</si>
  <si>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</si>
  <si>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</si>
  <si>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</si>
  <si>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</si>
  <si>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</si>
  <si>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</si>
  <si>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</si>
  <si>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</si>
  <si>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</si>
  <si>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</si>
  <si>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</si>
  <si>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</si>
  <si>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</si>
  <si>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</si>
  <si>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</si>
  <si>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</si>
  <si>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</si>
  <si>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</si>
  <si>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</si>
  <si>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</si>
  <si>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</si>
  <si>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</si>
  <si>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</si>
  <si>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</si>
  <si>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</si>
  <si>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</si>
  <si>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</si>
  <si>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</si>
  <si>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</si>
  <si>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</si>
  <si>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</si>
  <si>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</si>
  <si>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</si>
  <si>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</si>
  <si>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</si>
  <si>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</si>
  <si>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</si>
  <si>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</si>
  <si>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</si>
  <si>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</si>
  <si>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</si>
  <si>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</si>
  <si>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</si>
  <si>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</si>
  <si>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</si>
  <si>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</si>
  <si>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</si>
  <si>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</si>
  <si>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</si>
  <si>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</si>
  <si>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</si>
  <si>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</si>
  <si>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</si>
  <si>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</si>
  <si>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</si>
  <si>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</si>
  <si>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</si>
  <si>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</si>
  <si>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</si>
  <si>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</si>
  <si>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</si>
  <si>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</si>
  <si>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</si>
  <si>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</si>
  <si>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</si>
  <si>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</si>
  <si>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</si>
  <si>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</si>
  <si>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</si>
  <si>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</si>
  <si>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</si>
  <si>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</si>
  <si>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</si>
  <si>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</si>
  <si>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</si>
  <si>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</si>
  <si>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</si>
  <si>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</si>
  <si>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</si>
  <si>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</si>
  <si>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</si>
  <si>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</si>
  <si>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</si>
  <si>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</si>
  <si>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</si>
  <si>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</si>
  <si>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</si>
  <si>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</si>
  <si>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</si>
  <si>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</si>
  <si>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</si>
  <si>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</si>
  <si>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</si>
  <si>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</si>
  <si>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</si>
  <si>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</si>
  <si>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</si>
  <si>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</si>
  <si>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</si>
  <si>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</si>
  <si>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</si>
  <si>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</si>
  <si>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</si>
  <si>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</si>
  <si>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</si>
  <si>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</si>
  <si>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</si>
  <si>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</si>
  <si>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</si>
  <si>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</si>
  <si>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</si>
  <si>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</si>
  <si>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</si>
  <si>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</si>
  <si>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</si>
  <si>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</si>
  <si>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</si>
  <si>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</si>
  <si>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</si>
  <si>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</si>
  <si>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</si>
  <si>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</si>
  <si>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</si>
  <si>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</si>
  <si>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</si>
  <si>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</si>
  <si>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</si>
  <si>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</si>
  <si>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</si>
  <si>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</si>
  <si>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</si>
  <si>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</si>
  <si>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</si>
  <si>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</si>
  <si>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</si>
  <si>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</si>
  <si>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</si>
  <si>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</si>
  <si>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</si>
  <si>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</si>
  <si>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</si>
  <si>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</si>
  <si>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</si>
  <si>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</si>
  <si>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</si>
  <si>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</si>
  <si>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</si>
  <si>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</si>
  <si>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</si>
  <si>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</si>
  <si>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</si>
  <si>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</si>
  <si>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</si>
  <si>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</si>
  <si>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</si>
  <si>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</si>
  <si>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</si>
  <si>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</si>
  <si>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</si>
  <si>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</si>
  <si>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</si>
  <si>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</si>
  <si>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</si>
  <si>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</si>
  <si>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</si>
  <si>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</si>
  <si>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</si>
  <si>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</si>
  <si>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</si>
  <si>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</si>
  <si>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</si>
  <si>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</si>
  <si>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</si>
  <si>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</si>
  <si>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</si>
  <si>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</si>
  <si>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</si>
  <si>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</si>
  <si>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</si>
  <si>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</si>
  <si>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</si>
  <si>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</si>
  <si>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</si>
  <si>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</si>
  <si>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</si>
  <si>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</si>
  <si>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</si>
  <si>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</si>
  <si>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</si>
  <si>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</si>
  <si>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</si>
  <si>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</si>
  <si>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</si>
  <si>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</si>
  <si>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</si>
  <si>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</si>
  <si>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</si>
  <si>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</si>
  <si>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</si>
  <si>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</si>
  <si>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</si>
  <si>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</si>
  <si>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</si>
  <si>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</si>
  <si>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</si>
  <si>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</si>
  <si>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</si>
  <si>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</si>
  <si>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</si>
  <si>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</si>
  <si>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</si>
  <si>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</si>
  <si>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</si>
  <si>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</si>
  <si>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</si>
  <si>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</si>
  <si>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</si>
  <si>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</si>
  <si>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</si>
  <si>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</si>
  <si>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</si>
  <si>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</si>
  <si>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</si>
  <si>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</si>
  <si>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</si>
  <si>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</si>
  <si>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</si>
  <si>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</si>
  <si>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</si>
  <si>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</si>
  <si>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</si>
  <si>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</si>
  <si>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</si>
  <si>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</si>
  <si>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</si>
  <si>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</si>
  <si>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</si>
  <si>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</si>
  <si>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</si>
  <si>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</si>
  <si>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</si>
  <si>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</si>
  <si>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</si>
  <si>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</si>
  <si>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</si>
  <si>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</si>
  <si>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</si>
  <si>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</si>
  <si>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</si>
  <si>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</si>
  <si>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</si>
  <si>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</si>
  <si>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</si>
  <si>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</si>
  <si>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</si>
  <si>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</si>
  <si>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</si>
  <si>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</si>
  <si>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</si>
  <si>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</si>
  <si>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</si>
  <si>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</si>
  <si>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</si>
  <si>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</si>
  <si>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</si>
  <si>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</si>
  <si>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</si>
  <si>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</si>
  <si>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</si>
  <si>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</si>
  <si>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</si>
  <si>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</si>
  <si>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</si>
  <si>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</si>
  <si>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</si>
  <si>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</si>
  <si>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</si>
  <si>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</si>
  <si>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</si>
  <si>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</si>
  <si>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</si>
  <si>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</si>
  <si>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</si>
  <si>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</si>
  <si>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</si>
  <si>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</si>
  <si>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</si>
  <si>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</si>
  <si>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</si>
  <si>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</si>
  <si>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</si>
  <si>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</si>
  <si>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</si>
  <si>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</si>
  <si>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</si>
  <si>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</si>
  <si>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</si>
  <si>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</si>
  <si>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</si>
  <si>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</si>
  <si>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</si>
  <si>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</si>
  <si>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</si>
  <si>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</si>
  <si>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</si>
  <si>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</si>
  <si>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</si>
  <si>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</si>
  <si>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</si>
  <si>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</si>
  <si>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</si>
  <si>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</si>
  <si>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</si>
  <si>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</si>
  <si>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</si>
  <si>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</si>
  <si>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</si>
  <si>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</si>
  <si>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</si>
  <si>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</si>
  <si>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</si>
  <si>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</si>
  <si>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</si>
  <si>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</si>
  <si>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</si>
  <si>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</si>
  <si>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</si>
  <si>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</si>
  <si>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</si>
  <si>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</si>
  <si>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</si>
  <si>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</si>
  <si>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</si>
  <si>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</si>
  <si>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</si>
  <si>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</si>
  <si>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</si>
  <si>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</si>
  <si>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</si>
  <si>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</si>
  <si>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</si>
  <si>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</si>
  <si>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</si>
  <si>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</si>
  <si>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</si>
  <si>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</si>
  <si>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</si>
  <si>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</si>
  <si>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</si>
  <si>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</si>
  <si>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</si>
  <si>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</si>
  <si>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</si>
  <si>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</si>
  <si>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</si>
  <si>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</si>
  <si>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</si>
  <si>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</si>
  <si>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</si>
  <si>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</si>
  <si>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</si>
  <si>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</si>
  <si>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</si>
  <si>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</si>
  <si>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</si>
  <si>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</si>
  <si>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</si>
  <si>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</si>
  <si>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</si>
  <si>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</si>
  <si>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</si>
  <si>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</si>
  <si>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</si>
  <si>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</si>
  <si>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</si>
  <si>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</si>
  <si>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</si>
  <si>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</si>
  <si>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</si>
  <si>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</si>
  <si>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</si>
  <si>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</si>
  <si>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</si>
  <si>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</si>
  <si>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</si>
  <si>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</si>
  <si>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</si>
  <si>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</si>
  <si>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</si>
  <si>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</si>
  <si>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</si>
  <si>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</si>
  <si>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</si>
  <si>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</si>
  <si>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</si>
  <si>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</si>
  <si>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</si>
  <si>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</si>
  <si>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</si>
  <si>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</si>
  <si>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</si>
  <si>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</si>
  <si>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</si>
  <si>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</si>
  <si>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</si>
  <si>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</si>
  <si>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</si>
  <si>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</si>
  <si>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</si>
  <si>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</si>
  <si>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</si>
  <si>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</si>
  <si>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</si>
  <si>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</si>
  <si>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</si>
  <si>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</si>
  <si>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</si>
  <si>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</si>
  <si>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</si>
  <si>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</si>
  <si>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</si>
  <si>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</si>
  <si>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</si>
  <si>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</si>
  <si>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</si>
  <si>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</si>
  <si>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</si>
  <si>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</si>
  <si>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</si>
  <si>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</si>
  <si>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</si>
  <si>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</si>
  <si>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</si>
  <si>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</si>
  <si>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</si>
  <si>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</si>
  <si>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</si>
  <si>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</si>
  <si>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</si>
  <si>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</si>
  <si>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</si>
  <si>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</si>
  <si>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</si>
  <si>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</si>
  <si>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</si>
  <si>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</si>
  <si>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</si>
  <si>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</si>
  <si>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</si>
  <si>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</si>
  <si>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</si>
  <si>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</si>
  <si>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</si>
  <si>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</si>
  <si>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</si>
  <si>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</si>
  <si>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</si>
  <si>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</si>
  <si>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</si>
  <si>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</si>
  <si>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</si>
  <si>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</si>
  <si>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</si>
  <si>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</si>
  <si>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</si>
  <si>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</si>
  <si>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</si>
  <si>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</si>
  <si>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</si>
  <si>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</si>
  <si>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</si>
  <si>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</si>
  <si>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</si>
  <si>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</si>
  <si>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</si>
  <si>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</si>
  <si>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</si>
  <si>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</si>
  <si>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</si>
  <si>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</si>
  <si>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</si>
  <si>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</si>
  <si>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</si>
  <si>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</si>
  <si>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</si>
  <si>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</si>
  <si>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</si>
  <si>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</si>
  <si>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</si>
  <si>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</si>
  <si>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</si>
  <si>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</si>
  <si>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</si>
  <si>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</si>
  <si>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</si>
  <si>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</si>
  <si>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</si>
  <si>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</si>
  <si>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</si>
  <si>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</si>
  <si>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</si>
  <si>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</si>
  <si>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</si>
  <si>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</si>
  <si>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</si>
  <si>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</si>
  <si>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</si>
  <si>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</si>
  <si>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</si>
  <si>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</si>
  <si>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</si>
  <si>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</si>
  <si>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</si>
  <si>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</si>
  <si>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</si>
  <si>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</si>
  <si>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</si>
  <si>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</si>
  <si>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</si>
  <si>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</si>
  <si>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</si>
  <si>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</si>
  <si>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</si>
  <si>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</si>
  <si>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</si>
  <si>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</si>
  <si>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</si>
  <si>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</si>
  <si>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</si>
  <si>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</si>
  <si>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</si>
  <si>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</si>
  <si>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</si>
  <si>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</si>
  <si>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</si>
  <si>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</si>
  <si>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</si>
  <si>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</si>
  <si>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</si>
  <si>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</si>
  <si>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</si>
  <si>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</si>
  <si>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</si>
  <si>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</si>
  <si>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</si>
  <si>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</si>
  <si>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</si>
  <si>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</si>
  <si>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</si>
  <si>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</si>
  <si>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</si>
  <si>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</si>
  <si>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</si>
  <si>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</si>
  <si>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</si>
  <si>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</si>
  <si>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</si>
  <si>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</si>
  <si>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</si>
  <si>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</si>
  <si>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</si>
  <si>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</si>
  <si>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</si>
  <si>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</si>
  <si>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</si>
  <si>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</si>
  <si>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</si>
  <si>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</si>
  <si>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</si>
  <si>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</si>
  <si>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</si>
  <si>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</si>
  <si>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</si>
  <si>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</si>
  <si>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</si>
  <si>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</si>
  <si>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</si>
  <si>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</si>
  <si>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</si>
  <si>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</si>
  <si>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</si>
  <si>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</si>
  <si>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</si>
  <si>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</si>
  <si>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</si>
  <si>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</si>
  <si>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</si>
  <si>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</si>
  <si>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</si>
  <si>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</si>
  <si>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</si>
  <si>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</si>
  <si>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</si>
  <si>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</si>
  <si>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</si>
  <si>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</si>
  <si>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</si>
  <si>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</si>
  <si>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</si>
  <si>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</si>
  <si>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</si>
  <si>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</si>
  <si>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</si>
  <si>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</si>
  <si>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</si>
  <si>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</si>
  <si>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</si>
  <si>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</si>
  <si>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</si>
  <si>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</si>
  <si>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</si>
  <si>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</si>
  <si>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</si>
  <si>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</si>
  <si>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</si>
  <si>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</si>
  <si>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</si>
  <si>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</si>
  <si>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</si>
  <si>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</si>
  <si>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</si>
  <si>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</si>
  <si>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</si>
  <si>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</si>
  <si>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</si>
  <si>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</si>
  <si>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</si>
  <si>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</si>
  <si>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</si>
  <si>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</si>
  <si>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</si>
  <si>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</si>
  <si>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</si>
  <si>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</si>
  <si>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</si>
  <si>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</si>
  <si>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</si>
  <si>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</si>
  <si>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</si>
  <si>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</si>
  <si>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</si>
  <si>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</si>
  <si>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</si>
  <si>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</si>
  <si>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</si>
  <si>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</si>
  <si>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</si>
  <si>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</si>
  <si>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</si>
  <si>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</si>
  <si>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</si>
  <si>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</si>
  <si>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</si>
  <si>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</si>
  <si>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</si>
  <si>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</si>
  <si>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</si>
  <si>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</si>
  <si>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</si>
  <si>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</si>
  <si>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</si>
  <si>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</si>
  <si>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</si>
  <si>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</si>
  <si>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</si>
  <si>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</si>
  <si>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</si>
  <si>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</si>
  <si>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</si>
  <si>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</si>
  <si>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</si>
  <si>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</si>
  <si>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</si>
  <si>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</si>
  <si>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</si>
  <si>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</si>
  <si>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</si>
  <si>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</si>
  <si>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</si>
  <si>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</si>
  <si>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</si>
  <si>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</si>
  <si>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</si>
  <si>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</si>
  <si>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</si>
  <si>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</si>
  <si>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</si>
  <si>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</si>
  <si>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</si>
  <si>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</si>
  <si>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</si>
  <si>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</si>
  <si>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</si>
  <si>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</si>
  <si>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</si>
  <si>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</si>
  <si>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</si>
  <si>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</si>
  <si>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</si>
  <si>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</si>
  <si>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</si>
  <si>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</si>
  <si>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</si>
  <si>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</si>
  <si>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</si>
  <si>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</si>
  <si>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</si>
  <si>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</si>
  <si>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</si>
  <si>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</si>
  <si>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</si>
  <si>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</si>
  <si>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</si>
  <si>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</si>
  <si>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</si>
  <si>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</si>
  <si>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</si>
  <si>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</si>
  <si>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</si>
  <si>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</si>
  <si>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</si>
  <si>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</si>
  <si>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</si>
  <si>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</si>
  <si>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</si>
  <si>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</si>
  <si>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</si>
  <si>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</si>
  <si>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</si>
  <si>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</si>
  <si>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</si>
  <si>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</si>
  <si>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</si>
  <si>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</si>
  <si>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</si>
  <si>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</si>
  <si>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</si>
  <si>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</si>
  <si>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</si>
  <si>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</si>
  <si>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</si>
  <si>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</si>
  <si>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</si>
  <si>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</si>
  <si>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</si>
  <si>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</si>
  <si>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</si>
  <si>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</si>
  <si>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</si>
  <si>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</si>
  <si>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</si>
  <si>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</si>
  <si>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</si>
  <si>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</si>
  <si>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</si>
  <si>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</si>
  <si>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</si>
  <si>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</si>
  <si>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</si>
  <si>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</si>
  <si>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</si>
  <si>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</si>
  <si>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</si>
  <si>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</si>
  <si>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</si>
  <si>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</si>
  <si>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</si>
  <si>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</si>
  <si>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</si>
  <si>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</si>
  <si>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</si>
  <si>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</si>
  <si>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</si>
  <si>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</si>
  <si>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</si>
  <si>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</si>
  <si>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</si>
  <si>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</si>
  <si>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</si>
  <si>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</si>
  <si>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</si>
  <si>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</si>
  <si>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</si>
  <si>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</si>
  <si>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</si>
  <si>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</si>
  <si>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</si>
  <si>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</si>
  <si>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</si>
  <si>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</si>
  <si>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</si>
  <si>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</si>
  <si>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</si>
  <si>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</si>
  <si>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</si>
  <si>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</si>
  <si>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</si>
  <si>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</si>
  <si>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</si>
  <si>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</si>
  <si>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</si>
  <si>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</si>
  <si>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</si>
  <si>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</si>
  <si>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</si>
  <si>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</si>
  <si>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</si>
  <si>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</si>
  <si>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</si>
  <si>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</si>
  <si>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</si>
  <si>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</si>
  <si>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</si>
  <si>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</si>
  <si>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</si>
  <si>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</si>
  <si>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</si>
  <si>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</si>
  <si>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</si>
  <si>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</si>
  <si>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</si>
  <si>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</si>
  <si>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</si>
  <si>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</si>
  <si>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</si>
  <si>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</si>
  <si>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</si>
  <si>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</si>
  <si>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</si>
  <si>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</si>
  <si>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</si>
  <si>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</si>
  <si>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</si>
  <si>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</si>
  <si>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</si>
  <si>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</si>
  <si>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</si>
  <si>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</si>
  <si>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</si>
  <si>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</si>
  <si>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</si>
  <si>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</si>
  <si>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</si>
  <si>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</si>
  <si>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</si>
  <si>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</si>
  <si>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</si>
  <si>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</si>
  <si>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</si>
  <si>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</si>
  <si>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</si>
  <si>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</si>
  <si>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</si>
  <si>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</si>
  <si>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</si>
  <si>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</si>
  <si>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</si>
  <si>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</si>
  <si>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</si>
  <si>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</si>
  <si>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</si>
  <si>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</si>
  <si>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</si>
  <si>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</si>
  <si>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</si>
  <si>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</si>
  <si>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</si>
  <si>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</si>
  <si>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</si>
  <si>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</si>
  <si>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</si>
  <si>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</si>
  <si>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</si>
  <si>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</si>
  <si>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</si>
  <si>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</si>
  <si>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</si>
  <si>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</si>
  <si>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</si>
  <si>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</si>
  <si>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</si>
  <si>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</si>
  <si>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</si>
  <si>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</si>
  <si>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</si>
  <si>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</si>
  <si>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</si>
  <si>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</si>
  <si>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</si>
  <si>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</si>
  <si>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</si>
  <si>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</si>
  <si>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</si>
  <si>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</si>
  <si>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</si>
  <si>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</si>
  <si>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</si>
  <si>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</si>
  <si>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</si>
  <si>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</si>
  <si>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</si>
  <si>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</si>
  <si>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</si>
  <si>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</si>
  <si>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</si>
  <si>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</si>
  <si>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</si>
  <si>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</si>
  <si>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</si>
  <si>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</si>
  <si>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</si>
  <si>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</si>
  <si>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</si>
  <si>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</si>
  <si>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</si>
  <si>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</si>
  <si>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</si>
  <si>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</si>
  <si>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</si>
  <si>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</si>
  <si>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</si>
  <si>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</si>
  <si>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</si>
  <si>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</si>
  <si>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</si>
  <si>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</si>
  <si>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</si>
  <si>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</si>
  <si>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</si>
  <si>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</si>
  <si>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</si>
  <si>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</si>
  <si>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</si>
  <si>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</si>
  <si>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</si>
  <si>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</si>
  <si>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</si>
  <si>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</si>
  <si>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</si>
  <si>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</si>
  <si>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</si>
  <si>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</si>
  <si>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</si>
  <si>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</si>
  <si>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</si>
  <si>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</si>
  <si>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</si>
  <si>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</si>
  <si>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</si>
  <si>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</si>
  <si>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</si>
  <si>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</si>
  <si>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</si>
  <si>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</si>
  <si>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</si>
  <si>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</si>
  <si>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</si>
  <si>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</si>
  <si>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</si>
  <si>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</si>
  <si>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</si>
  <si>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</si>
  <si>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</si>
  <si>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</si>
  <si>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</si>
  <si>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</si>
  <si>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</si>
  <si>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</si>
  <si>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</si>
  <si>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</si>
  <si>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</si>
  <si>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</si>
  <si>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</si>
  <si>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</si>
  <si>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</si>
  <si>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</si>
  <si>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</si>
  <si>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</si>
  <si>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</si>
  <si>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</si>
  <si>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</si>
  <si>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</si>
  <si>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</si>
  <si>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</si>
  <si>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</si>
  <si>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</si>
  <si>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</si>
  <si>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</si>
  <si>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</si>
  <si>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</si>
  <si>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</si>
  <si>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</si>
  <si>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</si>
  <si>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</si>
  <si>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</si>
  <si>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</si>
  <si>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</si>
  <si>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</si>
  <si>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</si>
  <si>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</si>
  <si>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</si>
  <si>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</si>
  <si>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</si>
  <si>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</si>
  <si>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</si>
  <si>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</si>
  <si>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</si>
  <si>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</si>
  <si>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</si>
  <si>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</si>
  <si>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</si>
  <si>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</si>
  <si>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</si>
  <si>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</si>
  <si>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</si>
  <si>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</si>
  <si>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</si>
  <si>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</si>
  <si>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</si>
  <si>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</si>
  <si>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</si>
  <si>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</si>
  <si>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</si>
  <si>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</si>
  <si>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</si>
  <si>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</si>
  <si>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</si>
  <si>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</si>
  <si>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</si>
  <si>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</si>
  <si>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</si>
  <si>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</si>
  <si>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</si>
  <si>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</si>
  <si>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</si>
  <si>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</si>
  <si>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</si>
  <si>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</si>
  <si>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</si>
  <si>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</si>
  <si>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</si>
  <si>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</si>
  <si>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</si>
  <si>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</si>
  <si>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</si>
  <si>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</si>
  <si>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</si>
  <si>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</si>
  <si>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</si>
  <si>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</si>
  <si>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</si>
  <si>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</si>
  <si>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</si>
  <si>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</si>
  <si>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</si>
  <si>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</si>
  <si>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</si>
  <si>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</si>
  <si>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</si>
  <si>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</si>
  <si>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</si>
  <si>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</si>
  <si>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</si>
  <si>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</si>
  <si>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</si>
  <si>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</si>
  <si>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</si>
  <si>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</si>
  <si>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</si>
  <si>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</si>
  <si>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</si>
  <si>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</si>
  <si>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</si>
  <si>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</si>
  <si>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</si>
  <si>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</si>
  <si>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</si>
  <si>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</si>
  <si>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</si>
  <si>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</si>
  <si>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</si>
  <si>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</si>
  <si>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</si>
  <si>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</si>
  <si>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</si>
  <si>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</si>
  <si>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</si>
  <si>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</si>
  <si>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</si>
  <si>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</si>
  <si>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</si>
  <si>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</si>
  <si>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</si>
  <si>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</si>
  <si>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</si>
  <si>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</si>
  <si>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</si>
  <si>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</si>
  <si>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</si>
  <si>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</si>
  <si>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</si>
  <si>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</si>
  <si>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</si>
  <si>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</si>
  <si>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</si>
  <si>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</si>
  <si>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</si>
  <si>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</si>
  <si>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</si>
  <si>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</si>
  <si>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</si>
  <si>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</si>
  <si>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</si>
  <si>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</si>
  <si>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</si>
  <si>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</si>
  <si>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</si>
  <si>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</si>
  <si>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</si>
  <si>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</si>
  <si>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</si>
  <si>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</si>
  <si>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</si>
  <si>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</si>
  <si>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</si>
  <si>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</si>
  <si>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</si>
  <si>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</si>
  <si>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</si>
  <si>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</si>
  <si>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</si>
  <si>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</si>
  <si>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</si>
  <si>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</si>
  <si>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</si>
  <si>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</si>
  <si>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</si>
  <si>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</si>
  <si>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</si>
  <si>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</si>
  <si>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</si>
  <si>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</si>
  <si>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</si>
  <si>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</si>
  <si>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</si>
  <si>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</si>
  <si>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</si>
  <si>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</si>
  <si>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</si>
  <si>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</si>
  <si>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</si>
  <si>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</si>
  <si>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</si>
  <si>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</si>
  <si>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</si>
  <si>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</si>
  <si>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</si>
  <si>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</si>
  <si>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</si>
  <si>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</si>
  <si>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</si>
  <si>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</si>
  <si>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</si>
  <si>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</si>
  <si>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</si>
  <si>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</si>
  <si>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</si>
  <si>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</si>
  <si>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</si>
  <si>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</si>
  <si>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</si>
  <si>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</si>
  <si>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</si>
  <si>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</si>
  <si>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</si>
  <si>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</si>
  <si>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</si>
  <si>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</si>
  <si>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</si>
  <si>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</si>
  <si>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</si>
  <si>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</si>
  <si>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</si>
  <si>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</si>
  <si>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</si>
  <si>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</si>
  <si>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</si>
  <si>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</si>
  <si>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</si>
  <si>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</si>
  <si>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</si>
  <si>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</si>
  <si>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</si>
  <si>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</si>
  <si>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</si>
  <si>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</si>
  <si>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</si>
  <si>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</si>
  <si>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</si>
  <si>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</si>
  <si>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</si>
  <si>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</si>
  <si>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</si>
  <si>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</si>
  <si>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</si>
  <si>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</si>
  <si>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</si>
  <si>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</si>
  <si>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</si>
  <si>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</si>
  <si>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</si>
  <si>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</si>
  <si>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</si>
  <si>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</si>
  <si>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</si>
  <si>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</si>
  <si>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</si>
  <si>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</si>
  <si>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</si>
  <si>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</si>
  <si>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</si>
  <si>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</si>
  <si>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</si>
  <si>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</si>
  <si>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</si>
  <si>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</si>
  <si>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</si>
  <si>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</si>
  <si>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</si>
  <si>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</si>
  <si>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</si>
  <si>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</si>
  <si>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</si>
  <si>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</si>
  <si>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</si>
  <si>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</si>
  <si>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</si>
  <si>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</si>
  <si>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</si>
  <si>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</si>
  <si>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</si>
  <si>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</si>
  <si>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</si>
  <si>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</si>
  <si>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</si>
  <si>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</si>
  <si>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</si>
  <si>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</si>
  <si>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</si>
  <si>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</si>
  <si>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</si>
  <si>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</si>
  <si>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</si>
  <si>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</si>
  <si>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</si>
  <si>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</si>
  <si>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</si>
  <si>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</si>
  <si>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</si>
  <si>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</si>
  <si>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</si>
  <si>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</si>
  <si>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</si>
  <si>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</si>
  <si>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</si>
  <si>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</si>
  <si>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</si>
  <si>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</si>
  <si>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</si>
  <si>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</si>
  <si>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</si>
  <si>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</si>
  <si>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</si>
  <si>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</si>
  <si>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</si>
  <si>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</si>
  <si>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</si>
  <si>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</si>
  <si>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</si>
  <si>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</si>
  <si>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</si>
  <si>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</si>
  <si>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</si>
  <si>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</si>
  <si>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</si>
  <si>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</si>
  <si>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</si>
  <si>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</si>
  <si>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</si>
  <si>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</si>
  <si>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</si>
  <si>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</si>
  <si>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</si>
  <si>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</si>
  <si>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</si>
  <si>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</si>
  <si>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</si>
  <si>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</si>
  <si>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</si>
  <si>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</si>
  <si>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</si>
  <si>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</si>
  <si>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</si>
  <si>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</si>
  <si>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</si>
  <si>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</si>
  <si>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</si>
  <si>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</si>
  <si>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</si>
  <si>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</si>
  <si>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</si>
  <si>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</si>
  <si>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</si>
  <si>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</si>
  <si>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</si>
  <si>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</si>
  <si>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</si>
  <si>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</si>
  <si>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</si>
  <si>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</si>
  <si>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</si>
  <si>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</si>
  <si>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</si>
  <si>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</si>
  <si>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</si>
  <si>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</si>
  <si>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</si>
  <si>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</si>
  <si>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</si>
  <si>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</si>
  <si>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</si>
  <si>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</si>
  <si>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</si>
  <si>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</si>
  <si>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</si>
  <si>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</si>
  <si>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</si>
  <si>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</si>
  <si>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</si>
  <si>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</si>
  <si>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</si>
  <si>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</si>
  <si>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</si>
  <si>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</si>
  <si>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</si>
  <si>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</si>
  <si>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</si>
  <si>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</si>
  <si>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</si>
  <si>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</si>
  <si>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</si>
  <si>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</si>
  <si>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</si>
  <si>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</si>
  <si>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</si>
  <si>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</si>
  <si>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</si>
  <si>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</si>
  <si>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</si>
  <si>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</si>
  <si>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</si>
  <si>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</si>
  <si>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</si>
  <si>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</si>
  <si>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</si>
  <si>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</si>
  <si>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</si>
  <si>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</si>
  <si>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</si>
  <si>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</si>
  <si>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</si>
  <si>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</si>
  <si>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</si>
  <si>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</si>
  <si>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</si>
  <si>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</si>
  <si>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</si>
  <si>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</si>
  <si>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</si>
  <si>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</si>
  <si>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</si>
  <si>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</si>
  <si>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</si>
  <si>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</si>
  <si>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</si>
  <si>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</si>
  <si>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</si>
  <si>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</si>
  <si>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</si>
  <si>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</si>
  <si>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</si>
  <si>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</si>
  <si>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</si>
  <si>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</si>
  <si>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</si>
  <si>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</si>
  <si>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</si>
  <si>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</si>
  <si>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</si>
  <si>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</si>
  <si>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</si>
  <si>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</si>
  <si>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</si>
  <si>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</si>
  <si>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</si>
  <si>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</si>
  <si>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</si>
  <si>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</si>
  <si>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</si>
  <si>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</si>
  <si>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</si>
  <si>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</si>
  <si>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</si>
  <si>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</si>
  <si>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</si>
  <si>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</si>
  <si>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</si>
  <si>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</si>
  <si>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</si>
  <si>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</si>
  <si>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</si>
  <si>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</si>
  <si>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</si>
  <si>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</si>
  <si>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</si>
  <si>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</si>
  <si>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</si>
  <si>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</si>
  <si>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</si>
  <si>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</si>
  <si>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</si>
  <si>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</si>
  <si>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</si>
  <si>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</si>
  <si>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</si>
  <si>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</si>
  <si>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</si>
  <si>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</si>
  <si>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</si>
  <si>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</si>
  <si>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</si>
  <si>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</si>
  <si>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</si>
  <si>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</si>
  <si>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</si>
  <si>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</si>
  <si>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</si>
  <si>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</si>
  <si>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</si>
  <si>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</si>
  <si>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</si>
  <si>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</si>
  <si>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</si>
  <si>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</si>
  <si>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</si>
  <si>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</si>
  <si>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</si>
  <si>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</si>
  <si>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</si>
  <si>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</si>
  <si>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</si>
  <si>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</si>
  <si>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</si>
  <si>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</si>
  <si>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</si>
  <si>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</si>
  <si>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</si>
  <si>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</si>
  <si>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</si>
  <si>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</si>
  <si>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</si>
  <si>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</si>
  <si>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</si>
  <si>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</si>
  <si>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</si>
  <si>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</si>
  <si>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</si>
  <si>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</si>
  <si>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</si>
  <si>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</si>
  <si>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</si>
  <si>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</si>
  <si>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</si>
  <si>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</si>
  <si>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</si>
  <si>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</si>
  <si>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</si>
  <si>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</si>
  <si>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</si>
  <si>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</si>
  <si>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</si>
  <si>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</si>
  <si>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</si>
  <si>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</si>
  <si>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</si>
  <si>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</si>
  <si>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</si>
  <si>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</si>
  <si>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</si>
  <si>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</si>
  <si>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</si>
  <si>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</si>
  <si>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</si>
  <si>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</si>
  <si>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</si>
  <si>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</si>
  <si>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</si>
  <si>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</si>
  <si>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</si>
  <si>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</si>
  <si>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</si>
  <si>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</si>
  <si>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</si>
  <si>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</si>
  <si>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</si>
  <si>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</si>
  <si>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</si>
  <si>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</si>
  <si>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</si>
  <si>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</si>
  <si>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</si>
  <si>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</si>
  <si>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</si>
  <si>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</si>
  <si>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</si>
  <si>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</si>
  <si>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</si>
  <si>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</si>
  <si>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</si>
  <si>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</si>
  <si>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</si>
  <si>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</si>
  <si>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</si>
  <si>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</si>
  <si>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</si>
  <si>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</si>
  <si>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</si>
  <si>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</si>
  <si>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</si>
  <si>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</si>
  <si>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</si>
  <si>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</si>
  <si>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</si>
  <si>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</si>
  <si>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</si>
  <si>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</si>
  <si>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</si>
  <si>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</si>
  <si>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</si>
  <si>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</si>
  <si>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</si>
  <si>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</si>
  <si>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</si>
  <si>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</si>
  <si>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</si>
  <si>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</si>
  <si>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</si>
  <si>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</si>
  <si>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</si>
  <si>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</si>
  <si>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</si>
  <si>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</si>
  <si>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</si>
  <si>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</si>
  <si>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</si>
  <si>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</si>
  <si>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</si>
  <si>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</si>
  <si>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</si>
  <si>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</si>
  <si>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</si>
  <si>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</si>
  <si>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</si>
  <si>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</si>
  <si>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</si>
  <si>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</si>
  <si>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</si>
  <si>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</si>
  <si>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</si>
  <si>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</si>
  <si>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</si>
  <si>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</si>
  <si>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</si>
  <si>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</si>
  <si>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</si>
  <si>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</si>
  <si>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</si>
  <si>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</si>
  <si>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</si>
  <si>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</si>
  <si>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</si>
  <si>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</si>
  <si>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</si>
  <si>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</si>
  <si>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</si>
  <si>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</si>
  <si>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</si>
  <si>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</si>
  <si>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</si>
  <si>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</si>
  <si>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</si>
  <si>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</si>
  <si>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</si>
  <si>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</si>
  <si>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</si>
  <si>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</si>
  <si>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</si>
  <si>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</si>
  <si>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</si>
  <si>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</si>
  <si>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</si>
  <si>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</si>
  <si>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</si>
  <si>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</si>
  <si>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</si>
  <si>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</si>
  <si>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</si>
  <si>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</si>
  <si>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</si>
  <si>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</si>
  <si>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</si>
  <si>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</si>
  <si>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</si>
  <si>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</si>
  <si>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</si>
  <si>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</si>
  <si>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</si>
  <si>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</si>
  <si>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</si>
  <si>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</si>
  <si>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</si>
  <si>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</si>
  <si>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</si>
  <si>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</si>
  <si>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</si>
  <si>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</si>
  <si>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</si>
  <si>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</si>
  <si>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</si>
  <si>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</si>
  <si>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</si>
  <si>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</si>
  <si>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</si>
  <si>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</si>
  <si>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</si>
  <si>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</si>
  <si>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</si>
  <si>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</si>
  <si>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</si>
  <si>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</si>
  <si>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</si>
  <si>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</si>
  <si>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</si>
  <si>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</si>
  <si>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</si>
  <si>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</si>
  <si>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</si>
  <si>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</si>
  <si>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</si>
  <si>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</si>
  <si>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</si>
  <si>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</si>
  <si>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</si>
  <si>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</si>
  <si>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</si>
  <si>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</si>
  <si>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</si>
  <si>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</si>
  <si>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</si>
  <si>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</si>
  <si>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</si>
  <si>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</si>
  <si>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</si>
  <si>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</si>
  <si>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</si>
  <si>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</si>
  <si>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</si>
  <si>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</si>
  <si>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</si>
  <si>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</si>
  <si>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</si>
  <si>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</si>
  <si>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</si>
  <si>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</si>
  <si>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</si>
  <si>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</si>
  <si>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</si>
  <si>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</si>
  <si>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</si>
  <si>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</si>
  <si>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</si>
  <si>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</si>
  <si>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</si>
  <si>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</si>
  <si>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</si>
  <si>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</si>
  <si>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</si>
  <si>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</si>
  <si>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</si>
  <si>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</si>
  <si>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</si>
  <si>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</si>
  <si>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</si>
  <si>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</si>
  <si>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</si>
  <si>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</si>
  <si>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</si>
  <si>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</si>
  <si>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</si>
  <si>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</si>
  <si>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</si>
  <si>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</si>
  <si>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</si>
  <si>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</si>
  <si>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</si>
  <si>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</si>
  <si>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</si>
  <si>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</si>
  <si>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</si>
  <si>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</si>
  <si>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</si>
  <si>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</si>
  <si>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</si>
  <si>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</si>
  <si>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</si>
  <si>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</si>
  <si>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</si>
  <si>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</si>
  <si>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</si>
  <si>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</si>
  <si>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</si>
  <si>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</si>
  <si>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</si>
  <si>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</si>
  <si>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</si>
  <si>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</si>
  <si>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</si>
  <si>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</si>
  <si>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</si>
  <si>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</si>
  <si>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</si>
  <si>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</si>
  <si>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</si>
  <si>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</si>
  <si>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</si>
  <si>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</si>
  <si>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</si>
  <si>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</si>
  <si>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</si>
  <si>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</si>
  <si>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</si>
  <si>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</si>
  <si>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</si>
  <si>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</si>
  <si>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</si>
  <si>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</si>
  <si>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</si>
  <si>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</si>
  <si>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</si>
  <si>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</si>
  <si>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</si>
  <si>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</si>
  <si>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</si>
  <si>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</si>
  <si>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</si>
  <si>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</si>
  <si>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</si>
  <si>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</si>
  <si>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</si>
  <si>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</si>
  <si>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</si>
  <si>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</si>
  <si>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</si>
  <si>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</si>
  <si>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</si>
  <si>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</si>
  <si>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</si>
  <si>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</si>
  <si>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</si>
  <si>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</si>
  <si>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</si>
  <si>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</si>
  <si>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</si>
  <si>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</si>
  <si>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</si>
  <si>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</si>
  <si>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</si>
  <si>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</si>
  <si>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</si>
  <si>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</si>
  <si>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</si>
  <si>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</si>
  <si>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</si>
  <si>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</si>
  <si>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</si>
  <si>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</si>
  <si>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</si>
  <si>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</si>
  <si>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</si>
  <si>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</si>
  <si>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</si>
  <si>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</si>
  <si>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</si>
  <si>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</si>
  <si>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</si>
  <si>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</si>
  <si>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</si>
  <si>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</si>
  <si>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</si>
  <si>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</si>
  <si>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</si>
  <si>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</si>
  <si>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</si>
  <si>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</si>
  <si>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</si>
  <si>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</si>
  <si>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</si>
  <si>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</si>
  <si>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</si>
  <si>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</si>
  <si>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</si>
  <si>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</si>
  <si>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</si>
  <si>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</si>
  <si>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</si>
  <si>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</si>
  <si>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</si>
  <si>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</si>
  <si>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</si>
  <si>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</si>
  <si>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</si>
  <si>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</si>
  <si>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</si>
  <si>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</si>
  <si>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</si>
  <si>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</si>
  <si>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</si>
  <si>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</si>
  <si>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</si>
  <si>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</si>
  <si>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</si>
  <si>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</si>
  <si>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</si>
  <si>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</si>
  <si>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</si>
  <si>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</si>
  <si>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</si>
  <si>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</si>
  <si>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</si>
  <si>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</si>
  <si>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</si>
  <si>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</si>
  <si>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</si>
  <si>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</si>
  <si>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</si>
  <si>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</si>
  <si>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</si>
  <si>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</si>
  <si>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</si>
  <si>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</si>
  <si>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</si>
  <si>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</si>
  <si>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</si>
  <si>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</si>
  <si>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</si>
  <si>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</si>
  <si>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</si>
  <si>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</si>
  <si>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</si>
  <si>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</si>
  <si>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</si>
  <si>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</si>
  <si>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</si>
  <si>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</si>
  <si>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</si>
  <si>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</si>
  <si>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</si>
  <si>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</si>
  <si>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</si>
  <si>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</si>
  <si>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</si>
  <si>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</si>
  <si>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</si>
  <si>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</si>
  <si>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</si>
  <si>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</si>
  <si>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</si>
  <si>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</si>
  <si>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</si>
  <si>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</si>
  <si>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</si>
  <si>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</si>
  <si>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</si>
  <si>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</si>
  <si>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</si>
  <si>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</si>
  <si>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</si>
  <si>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</si>
  <si>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</si>
  <si>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</si>
  <si>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</si>
  <si>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</si>
  <si>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</si>
  <si>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</si>
  <si>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</si>
  <si>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</si>
  <si>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</si>
  <si>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</si>
  <si>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</si>
  <si>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</si>
  <si>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</si>
  <si>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</si>
  <si>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</si>
  <si>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</si>
  <si>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</si>
  <si>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</si>
  <si>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</si>
  <si>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</si>
  <si>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</si>
  <si>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</si>
  <si>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</si>
  <si>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</si>
  <si>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</si>
  <si>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</si>
  <si>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</si>
  <si>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</si>
  <si>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</si>
  <si>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</si>
  <si>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</si>
  <si>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</si>
  <si>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</si>
  <si>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</si>
  <si>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</si>
  <si>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</si>
  <si>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</si>
  <si>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</si>
  <si>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</si>
  <si>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</si>
  <si>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</si>
  <si>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</si>
  <si>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</si>
  <si>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</si>
  <si>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</si>
  <si>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</si>
  <si>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</si>
  <si>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</si>
  <si>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</si>
  <si>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</si>
  <si>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</si>
  <si>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</si>
  <si>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</si>
  <si>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</si>
  <si>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</si>
  <si>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</si>
  <si>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</si>
  <si>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</si>
  <si>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</si>
  <si>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</si>
  <si>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</si>
  <si>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</si>
  <si>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</si>
  <si>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</si>
  <si>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</si>
  <si>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</si>
  <si>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</si>
  <si>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</si>
  <si>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</si>
  <si>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</si>
  <si>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</si>
  <si>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</si>
  <si>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</si>
  <si>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</si>
  <si>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</si>
  <si>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</si>
  <si>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</si>
  <si>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</si>
  <si>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</si>
  <si>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</si>
  <si>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</si>
  <si>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</si>
  <si>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</si>
  <si>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</si>
  <si>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</si>
  <si>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</si>
  <si>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</si>
  <si>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</si>
  <si>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</si>
  <si>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</si>
  <si>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</si>
  <si>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</si>
  <si>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</si>
  <si>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</si>
  <si>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</si>
  <si>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</si>
  <si>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</si>
  <si>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</si>
  <si>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</si>
  <si>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</si>
  <si>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</si>
  <si>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</si>
  <si>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</si>
  <si>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</si>
  <si>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</si>
  <si>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</si>
  <si>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</si>
  <si>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</si>
  <si>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</si>
  <si>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</si>
  <si>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</si>
  <si>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</si>
  <si>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</si>
  <si>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</si>
  <si>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</si>
  <si>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</si>
  <si>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</si>
  <si>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</si>
  <si>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</si>
  <si>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</si>
  <si>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</si>
  <si>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</si>
  <si>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</si>
  <si>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</si>
  <si>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</si>
  <si>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</si>
  <si>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</si>
  <si>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</si>
  <si>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</si>
  <si>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</si>
  <si>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</si>
  <si>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</si>
  <si>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</si>
  <si>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</si>
  <si>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</si>
  <si>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</si>
  <si>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</si>
  <si>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</si>
  <si>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</si>
  <si>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</si>
  <si>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</si>
  <si>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</si>
  <si>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</si>
  <si>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</si>
  <si>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</si>
  <si>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</si>
  <si>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</si>
  <si>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</si>
  <si>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</si>
  <si>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</si>
  <si>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</si>
  <si>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</si>
  <si>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</si>
  <si>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</si>
  <si>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</si>
  <si>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</si>
  <si>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</si>
  <si>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</si>
  <si>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</si>
  <si>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</si>
  <si>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</si>
  <si>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</si>
  <si>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</si>
  <si>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</si>
  <si>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</si>
  <si>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</si>
  <si>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</si>
  <si>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</si>
  <si>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</si>
  <si>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</si>
  <si>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</si>
  <si>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</si>
  <si>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</si>
  <si>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</si>
  <si>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</si>
  <si>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</si>
  <si>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</si>
  <si>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</si>
  <si>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</si>
  <si>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</si>
  <si>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</si>
  <si>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</si>
  <si>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</si>
  <si>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</si>
  <si>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</si>
  <si>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</si>
  <si>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</si>
  <si>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</si>
  <si>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</si>
  <si>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</si>
  <si>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</si>
  <si>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</si>
  <si>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</si>
  <si>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</si>
  <si>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</si>
  <si>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</si>
  <si>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</si>
  <si>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</si>
  <si>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</si>
  <si>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</si>
  <si>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</si>
  <si>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</si>
  <si>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</si>
  <si>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</si>
  <si>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</si>
  <si>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</si>
  <si>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</si>
  <si>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</si>
  <si>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</si>
  <si>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</si>
  <si>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</si>
  <si>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</si>
  <si>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</si>
  <si>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</si>
  <si>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</si>
  <si>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</si>
  <si>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</si>
  <si>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</si>
  <si>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</si>
  <si>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</si>
  <si>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</si>
  <si>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</si>
  <si>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</si>
  <si>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</si>
  <si>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</si>
  <si>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</si>
  <si>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</si>
  <si>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</si>
  <si>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</si>
  <si>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</si>
  <si>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</si>
  <si>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</si>
  <si>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</si>
  <si>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</si>
  <si>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</si>
  <si>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</si>
  <si>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</si>
  <si>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</si>
  <si>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</si>
  <si>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</si>
  <si>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</si>
  <si>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</si>
  <si>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</si>
  <si>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</si>
  <si>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</si>
  <si>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</si>
  <si>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</si>
  <si>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</si>
  <si>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</si>
  <si>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</si>
  <si>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</si>
  <si>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</si>
  <si>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</si>
  <si>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</si>
  <si>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</si>
  <si>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</si>
  <si>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</si>
  <si>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</si>
  <si>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</si>
  <si>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</si>
  <si>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</si>
  <si>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</si>
  <si>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</si>
  <si>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</si>
  <si>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</si>
  <si>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</si>
  <si>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</si>
  <si>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</si>
  <si>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</si>
  <si>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</si>
  <si>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</si>
  <si>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</si>
  <si>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</si>
  <si>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</si>
  <si>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</si>
  <si>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</si>
  <si>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</si>
  <si>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</si>
  <si>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</si>
  <si>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</si>
  <si>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</si>
  <si>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</si>
  <si>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</si>
  <si>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</si>
  <si>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</si>
  <si>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</si>
  <si>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</si>
  <si>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</si>
  <si>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</si>
  <si>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</si>
  <si>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</si>
  <si>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</si>
  <si>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</si>
  <si>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</si>
  <si>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</si>
  <si>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</si>
  <si>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</si>
  <si>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</si>
  <si>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</si>
  <si>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</si>
  <si>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</si>
  <si>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</si>
  <si>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</si>
  <si>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</si>
  <si>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</si>
  <si>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</si>
  <si>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</si>
  <si>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</si>
  <si>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</si>
  <si>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</si>
  <si>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</si>
  <si>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</si>
  <si>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</si>
  <si>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</si>
  <si>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</si>
  <si>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</si>
  <si>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</si>
  <si>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</si>
  <si>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</si>
  <si>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</si>
  <si>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</si>
  <si>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</si>
  <si>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</si>
  <si>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</si>
  <si>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</si>
  <si>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</si>
  <si>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</si>
  <si>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</si>
  <si>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</si>
  <si>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</si>
  <si>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</si>
  <si>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</si>
  <si>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</si>
  <si>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</si>
  <si>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</si>
  <si>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</si>
  <si>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</si>
  <si>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</si>
  <si>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</si>
  <si>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</si>
  <si>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</si>
  <si>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</si>
  <si>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</si>
  <si>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</si>
  <si>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</si>
  <si>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</si>
  <si>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</si>
  <si>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</si>
  <si>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</si>
  <si>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</si>
  <si>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</si>
  <si>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</si>
  <si>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</si>
  <si>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</si>
  <si>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</si>
  <si>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</si>
  <si>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</si>
  <si>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</si>
  <si>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</si>
  <si>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</si>
  <si>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</si>
  <si>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</si>
  <si>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</si>
  <si>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</si>
  <si>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</si>
  <si>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</si>
  <si>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</si>
  <si>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</si>
  <si>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</si>
  <si>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</si>
  <si>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</si>
  <si>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</si>
  <si>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</si>
  <si>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</si>
  <si>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</si>
  <si>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</si>
  <si>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</si>
  <si>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</si>
  <si>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</si>
  <si>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</si>
  <si>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</si>
  <si>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</si>
  <si>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</si>
  <si>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</si>
  <si>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</si>
  <si>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</si>
  <si>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</si>
  <si>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</si>
  <si>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</si>
  <si>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</si>
  <si>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</si>
  <si>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</si>
  <si>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</si>
  <si>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</si>
  <si>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</si>
  <si>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</si>
  <si>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</si>
  <si>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</si>
  <si>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</si>
  <si>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</si>
  <si>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</si>
  <si>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</si>
  <si>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</si>
  <si>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</si>
  <si>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</si>
  <si>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</si>
  <si>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</si>
  <si>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</si>
  <si>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</si>
  <si>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</si>
  <si>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</si>
  <si>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</si>
  <si>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</si>
  <si>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</si>
  <si>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</si>
  <si>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</si>
  <si>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</si>
  <si>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</si>
  <si>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</si>
  <si>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</si>
  <si>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</si>
  <si>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</si>
  <si>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</si>
  <si>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</si>
  <si>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</si>
  <si>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</si>
  <si>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</si>
  <si>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</si>
  <si>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</si>
  <si>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</si>
  <si>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</si>
  <si>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</si>
  <si>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</si>
  <si>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</si>
  <si>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</si>
  <si>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</si>
  <si>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</si>
  <si>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</si>
  <si>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</si>
  <si>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</si>
  <si>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</si>
  <si>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</si>
  <si>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</si>
  <si>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</si>
  <si>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</si>
  <si>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</si>
  <si>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</si>
  <si>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</si>
  <si>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</si>
  <si>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</si>
  <si>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</si>
  <si>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</si>
  <si>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</si>
  <si>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</si>
  <si>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</si>
  <si>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</si>
  <si>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</si>
  <si>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</si>
  <si>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</si>
  <si>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</si>
  <si>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</si>
  <si>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</si>
  <si>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</si>
  <si>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</si>
  <si>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</si>
  <si>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</si>
  <si>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</si>
  <si>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</si>
  <si>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</si>
  <si>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</si>
  <si>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</si>
  <si>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</si>
  <si>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</si>
  <si>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</si>
  <si>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</si>
  <si>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</si>
  <si>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</si>
  <si>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</si>
  <si>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</si>
  <si>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</si>
  <si>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</si>
  <si>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</si>
  <si>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</si>
  <si>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</si>
  <si>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</si>
  <si>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</si>
  <si>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</si>
  <si>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</si>
  <si>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</si>
  <si>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</si>
  <si>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</si>
  <si>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</si>
  <si>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</si>
  <si>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</si>
  <si>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</si>
  <si>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</si>
  <si>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</si>
  <si>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</si>
  <si>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</si>
  <si>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</si>
  <si>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</si>
  <si>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</si>
  <si>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</si>
  <si>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</si>
  <si>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</si>
  <si>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</si>
  <si>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</si>
  <si>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</si>
  <si>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</si>
  <si>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</si>
  <si>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</si>
  <si>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</si>
  <si>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</si>
  <si>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</si>
  <si>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</si>
  <si>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</si>
  <si>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</si>
  <si>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</si>
  <si>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</si>
  <si>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</si>
  <si>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</si>
  <si>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</si>
  <si>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</si>
  <si>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</si>
  <si>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</si>
  <si>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</si>
  <si>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</si>
  <si>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</si>
  <si>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</si>
  <si>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</si>
  <si>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</si>
  <si>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</si>
  <si>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</si>
  <si>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</si>
  <si>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</si>
  <si>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</si>
  <si>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</si>
  <si>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</si>
  <si>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</si>
  <si>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</si>
  <si>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</si>
  <si>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</si>
  <si>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</si>
  <si>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</si>
  <si>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</si>
  <si>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</si>
  <si>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</si>
  <si>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</si>
  <si>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</si>
  <si>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</si>
  <si>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</si>
  <si>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</si>
  <si>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</si>
  <si>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</si>
  <si>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</si>
  <si>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</si>
  <si>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</si>
  <si>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</si>
  <si>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</si>
  <si>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</si>
  <si>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</si>
  <si>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</si>
  <si>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</si>
  <si>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</si>
  <si>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</si>
  <si>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</si>
  <si>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</si>
  <si>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</si>
  <si>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</si>
  <si>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</si>
  <si>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</si>
  <si>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</si>
  <si>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</si>
  <si>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</si>
  <si>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</si>
  <si>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</si>
  <si>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</si>
  <si>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</si>
  <si>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</si>
  <si>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</si>
  <si>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</si>
  <si>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</si>
  <si>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</si>
  <si>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</si>
  <si>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</si>
  <si>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</si>
  <si>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</si>
  <si>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</si>
  <si>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</si>
  <si>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</si>
  <si>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</si>
  <si>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</si>
  <si>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</si>
  <si>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</si>
  <si>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</si>
  <si>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</si>
  <si>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</si>
  <si>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</si>
  <si>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</si>
  <si>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</si>
  <si>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</si>
  <si>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</si>
  <si>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</si>
  <si>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</si>
  <si>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</si>
  <si>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</si>
  <si>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</si>
  <si>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</si>
  <si>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</si>
  <si>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</si>
  <si>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</si>
  <si>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</si>
  <si>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</si>
  <si>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</si>
  <si>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</si>
  <si>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</si>
  <si>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</si>
  <si>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</si>
  <si>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</si>
  <si>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</si>
  <si>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</si>
  <si>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</si>
  <si>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</si>
  <si>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</si>
  <si>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</si>
  <si>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</si>
  <si>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</si>
  <si>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</si>
  <si>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</si>
  <si>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</si>
  <si>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</si>
  <si>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</si>
  <si>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</si>
  <si>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</si>
  <si>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</si>
  <si>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</si>
  <si>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</si>
  <si>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</si>
  <si>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</si>
  <si>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</si>
  <si>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</si>
  <si>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</si>
  <si>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</si>
  <si>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</si>
  <si>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</si>
  <si>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</si>
  <si>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</si>
  <si>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</si>
  <si>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</si>
  <si>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</si>
  <si>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</si>
  <si>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</si>
  <si>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</si>
  <si>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</si>
  <si>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</si>
  <si>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</si>
  <si>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</si>
  <si>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</si>
  <si>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</si>
  <si>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</si>
  <si>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</si>
  <si>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</si>
  <si>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</si>
  <si>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</si>
  <si>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</si>
  <si>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</si>
  <si>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</si>
  <si>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</si>
  <si>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</si>
  <si>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</si>
  <si>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</si>
  <si>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</si>
  <si>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</si>
  <si>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</si>
  <si>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</si>
  <si>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</si>
  <si>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</si>
  <si>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</si>
  <si>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</si>
  <si>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</si>
  <si>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</si>
  <si>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</si>
  <si>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</si>
  <si>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</si>
  <si>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</si>
  <si>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</si>
  <si>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</si>
  <si>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</si>
  <si>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</si>
  <si>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</si>
  <si>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</si>
  <si>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</si>
  <si>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</si>
  <si>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</si>
  <si>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</si>
  <si>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</si>
  <si>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</si>
  <si>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</si>
  <si>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</si>
  <si>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</si>
  <si>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</si>
  <si>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</si>
  <si>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</si>
  <si>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</si>
  <si>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</si>
  <si>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</si>
  <si>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</si>
  <si>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</si>
  <si>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</si>
  <si>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</si>
  <si>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</si>
  <si>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</si>
  <si>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</si>
  <si>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</si>
  <si>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</si>
  <si>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</si>
  <si>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</si>
  <si>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</si>
  <si>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</si>
  <si>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</si>
  <si>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</si>
  <si>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</si>
  <si>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</si>
  <si>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</si>
  <si>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</si>
  <si>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</si>
  <si>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</si>
  <si>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</si>
  <si>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</si>
  <si>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</si>
  <si>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</si>
  <si>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</si>
  <si>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</si>
  <si>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</si>
  <si>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</si>
  <si>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</si>
  <si>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</si>
  <si>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</si>
  <si>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</si>
  <si>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</si>
  <si>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</si>
  <si>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</si>
  <si>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</si>
  <si>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</si>
  <si>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</si>
  <si>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</si>
  <si>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</si>
  <si>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</si>
  <si>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</si>
  <si>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</si>
  <si>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</si>
  <si>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</si>
  <si>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</si>
  <si>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</si>
  <si>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</si>
  <si>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</si>
  <si>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</si>
  <si>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</si>
  <si>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</si>
  <si>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</si>
  <si>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</si>
  <si>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</si>
  <si>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</si>
  <si>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</si>
  <si>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</si>
  <si>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</si>
  <si>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</si>
  <si>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</si>
  <si>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</si>
  <si>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</si>
  <si>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</si>
  <si>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</si>
  <si>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</si>
  <si>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</si>
  <si>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</si>
  <si>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</si>
  <si>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</si>
  <si>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</si>
  <si>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</si>
  <si>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</si>
  <si>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</si>
  <si>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</si>
  <si>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</si>
  <si>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</si>
  <si>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</si>
  <si>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</si>
  <si>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</si>
  <si>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</si>
  <si>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</si>
  <si>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</si>
  <si>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</si>
  <si>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</si>
  <si>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</si>
  <si>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</si>
  <si>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</si>
  <si>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</si>
  <si>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</si>
  <si>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</si>
  <si>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</si>
  <si>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</si>
  <si>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</si>
  <si>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</si>
  <si>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</si>
  <si>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</si>
  <si>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</si>
  <si>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</si>
  <si>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</si>
  <si>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</si>
  <si>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</si>
  <si>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</si>
  <si>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</si>
  <si>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</si>
  <si>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</si>
  <si>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</si>
  <si>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</si>
  <si>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</si>
  <si>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</si>
  <si>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</si>
  <si>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</si>
  <si>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</si>
  <si>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</si>
  <si>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</si>
  <si>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</si>
  <si>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</si>
  <si>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</si>
  <si>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</si>
  <si>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</si>
  <si>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</si>
  <si>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</si>
  <si>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</si>
  <si>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</si>
  <si>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</si>
  <si>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</si>
  <si>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</si>
  <si>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</si>
  <si>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</si>
  <si>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</si>
  <si>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</si>
  <si>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</si>
  <si>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</si>
  <si>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</si>
  <si>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</si>
  <si>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</si>
  <si>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</si>
  <si>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</si>
  <si>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</si>
  <si>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</si>
  <si>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</si>
  <si>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</si>
  <si>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</si>
  <si>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</si>
  <si>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</si>
  <si>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</si>
  <si>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</si>
  <si>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</si>
  <si>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</si>
  <si>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</si>
  <si>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</si>
  <si>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</si>
  <si>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</si>
  <si>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</si>
  <si>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</si>
  <si>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</si>
  <si>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</si>
  <si>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</si>
  <si>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</si>
  <si>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</si>
  <si>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</si>
  <si>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</si>
  <si>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</si>
  <si>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</si>
  <si>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</si>
  <si>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</si>
  <si>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</si>
  <si>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</si>
  <si>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</si>
  <si>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</si>
  <si>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</si>
  <si>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</si>
  <si>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</si>
  <si>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</si>
  <si>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</si>
  <si>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</si>
  <si>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</si>
  <si>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</si>
  <si>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</si>
  <si>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</si>
  <si>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</si>
  <si>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</si>
  <si>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</si>
  <si>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</si>
  <si>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</si>
  <si>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</si>
  <si>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</si>
  <si>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</si>
  <si>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</si>
  <si>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</si>
  <si>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</si>
  <si>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</si>
  <si>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</si>
  <si>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</si>
  <si>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</si>
  <si>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</si>
  <si>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</si>
  <si>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</si>
  <si>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</si>
  <si>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</si>
  <si>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</si>
  <si>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</si>
  <si>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</si>
  <si>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</si>
  <si>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</si>
  <si>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</si>
  <si>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</si>
  <si>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</si>
  <si>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</si>
  <si>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</si>
  <si>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</si>
  <si>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</si>
  <si>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</si>
  <si>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</si>
  <si>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</si>
  <si>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</si>
  <si>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</si>
  <si>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</si>
  <si>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</si>
  <si>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</si>
  <si>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</si>
  <si>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</si>
  <si>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</si>
  <si>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</si>
  <si>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</si>
  <si>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</si>
  <si>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</si>
  <si>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</si>
  <si>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</si>
  <si>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</si>
  <si>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</si>
  <si>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</si>
  <si>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</si>
  <si>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</si>
  <si>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</si>
  <si>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</si>
  <si>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</si>
  <si>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</si>
  <si>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</si>
  <si>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</si>
  <si>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</si>
  <si>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</si>
  <si>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</si>
  <si>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</si>
  <si>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</si>
  <si>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</si>
  <si>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</si>
  <si>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</si>
  <si>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</si>
  <si>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</si>
  <si>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</si>
  <si>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</si>
  <si>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</si>
  <si>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</si>
  <si>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</si>
  <si>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</si>
  <si>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</si>
  <si>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</si>
  <si>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</si>
  <si>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</si>
  <si>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</si>
  <si>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</si>
  <si>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</si>
  <si>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</si>
  <si>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</si>
  <si>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</si>
  <si>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</si>
  <si>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</si>
  <si>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</si>
  <si>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</si>
  <si>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</si>
  <si>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</si>
  <si>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</si>
  <si>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</si>
  <si>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</si>
  <si>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</si>
  <si>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</si>
  <si>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</si>
  <si>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</si>
  <si>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</si>
  <si>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</si>
  <si>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</si>
  <si>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</si>
  <si>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</si>
  <si>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</si>
  <si>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</si>
  <si>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</si>
  <si>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</si>
  <si>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</si>
  <si>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</si>
  <si>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</si>
  <si>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</si>
  <si>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</si>
  <si>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</si>
  <si>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</si>
  <si>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</si>
  <si>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</si>
  <si>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</si>
  <si>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</si>
  <si>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</si>
  <si>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</si>
  <si>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</si>
  <si>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</si>
  <si>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</si>
  <si>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</si>
  <si>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</si>
  <si>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</si>
  <si>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</si>
  <si>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</si>
  <si>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</si>
  <si>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</si>
  <si>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</si>
  <si>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</si>
  <si>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</si>
  <si>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</si>
  <si>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</si>
  <si>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</si>
  <si>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</si>
  <si>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</si>
  <si>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</si>
  <si>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</si>
  <si>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</si>
  <si>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</si>
  <si>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</si>
  <si>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</si>
  <si>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</si>
  <si>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</si>
  <si>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</si>
  <si>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</si>
  <si>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</si>
  <si>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</si>
  <si>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</si>
  <si>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</si>
  <si>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</si>
  <si>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</si>
  <si>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</si>
  <si>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</si>
  <si>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</si>
  <si>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</si>
  <si>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</si>
  <si>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</si>
  <si>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</si>
  <si>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</si>
  <si>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</si>
  <si>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</si>
  <si>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</si>
  <si>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</si>
  <si>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</si>
  <si>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</si>
  <si>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</si>
  <si>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</si>
  <si>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</si>
  <si>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</si>
  <si>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</si>
  <si>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</si>
  <si>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</si>
  <si>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</si>
  <si>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</si>
  <si>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</si>
  <si>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</si>
  <si>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</si>
  <si>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</si>
  <si>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</si>
  <si>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</si>
  <si>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</si>
  <si>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</si>
  <si>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</si>
  <si>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</si>
  <si>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</si>
  <si>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</si>
  <si>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</si>
  <si>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</si>
  <si>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</si>
  <si>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</si>
  <si>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</si>
  <si>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</si>
  <si>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</si>
  <si>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</si>
  <si>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</si>
  <si>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</si>
  <si>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</si>
  <si>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</si>
  <si>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</si>
  <si>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</si>
  <si>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</si>
  <si>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</si>
  <si>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</si>
  <si>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</si>
  <si>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</si>
  <si>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</si>
  <si>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</si>
  <si>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</si>
  <si>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</si>
  <si>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</si>
  <si>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</si>
  <si>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</si>
  <si>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</si>
  <si>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</si>
  <si>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</si>
  <si>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</si>
  <si>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</si>
  <si>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</si>
  <si>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</si>
  <si>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</si>
  <si>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</si>
  <si>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</si>
  <si>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</si>
  <si>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</si>
  <si>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</si>
  <si>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</si>
  <si>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</si>
  <si>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</si>
  <si>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</si>
  <si>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</si>
  <si>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</si>
  <si>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</si>
  <si>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</si>
  <si>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</si>
  <si>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</si>
  <si>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</si>
  <si>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</si>
  <si>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</si>
  <si>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</si>
  <si>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</si>
  <si>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</si>
  <si>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</si>
  <si>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</si>
  <si>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</si>
  <si>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</si>
  <si>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</si>
  <si>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</si>
  <si>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</si>
  <si>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</si>
  <si>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</si>
  <si>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</si>
  <si>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</si>
  <si>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</si>
  <si>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</si>
  <si>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</si>
  <si>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</si>
  <si>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</si>
  <si>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</si>
  <si>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</si>
  <si>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</si>
  <si>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</si>
  <si>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</si>
  <si>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</si>
  <si>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</si>
  <si>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</si>
  <si>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</si>
  <si>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</si>
  <si>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</si>
  <si>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</si>
  <si>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</si>
  <si>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</si>
  <si>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</si>
  <si>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</si>
  <si>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</si>
  <si>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</si>
  <si>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</si>
  <si>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</si>
  <si>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</si>
  <si>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</si>
  <si>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</si>
  <si>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</si>
  <si>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</si>
  <si>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</si>
  <si>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</si>
  <si>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</si>
  <si>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</si>
  <si>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</si>
  <si>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</si>
  <si>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</si>
  <si>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</si>
  <si>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</si>
  <si>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</si>
  <si>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</si>
  <si>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</si>
  <si>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</si>
  <si>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</si>
  <si>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</si>
  <si>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</si>
  <si>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</si>
  <si>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</si>
  <si>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</si>
  <si>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</si>
  <si>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</si>
  <si>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</si>
  <si>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</si>
  <si>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</si>
  <si>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</si>
  <si>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</si>
  <si>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</si>
  <si>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</si>
  <si>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</si>
  <si>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</si>
  <si>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</si>
  <si>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</si>
  <si>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</si>
  <si>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</si>
  <si>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</si>
  <si>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</si>
  <si>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</si>
  <si>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</si>
  <si>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</si>
  <si>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</si>
  <si>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</si>
  <si>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</si>
  <si>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</si>
  <si>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</si>
  <si>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</si>
  <si>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</si>
  <si>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</si>
  <si>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</si>
  <si>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</si>
  <si>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</si>
  <si>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</si>
  <si>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</si>
  <si>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</si>
  <si>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</si>
  <si>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</si>
  <si>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</si>
  <si>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</si>
  <si>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</si>
  <si>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</si>
  <si>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</si>
  <si>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</si>
  <si>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</si>
  <si>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</si>
  <si>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</si>
  <si>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</si>
  <si>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</si>
  <si>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</si>
  <si>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</si>
  <si>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</si>
  <si>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</si>
  <si>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</si>
  <si>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</si>
  <si>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</si>
  <si>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</si>
  <si>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</si>
  <si>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</si>
  <si>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</si>
  <si>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</si>
  <si>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</si>
  <si>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</si>
  <si>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</si>
  <si>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</si>
  <si>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</si>
  <si>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</si>
  <si>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</si>
  <si>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</si>
  <si>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</si>
  <si>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</si>
  <si>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</si>
  <si>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</si>
  <si>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</si>
  <si>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</si>
  <si>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</si>
  <si>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</si>
  <si>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</si>
  <si>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</si>
  <si>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</si>
  <si>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</si>
  <si>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</si>
  <si>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</si>
  <si>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</si>
  <si>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</si>
  <si>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</si>
  <si>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</si>
  <si>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</si>
  <si>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</si>
  <si>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</si>
  <si>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</si>
  <si>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</si>
  <si>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</si>
  <si>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</si>
  <si>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</si>
  <si>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</si>
  <si>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</si>
  <si>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</si>
  <si>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</si>
  <si>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</si>
  <si>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</si>
  <si>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</si>
  <si>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</si>
  <si>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</si>
  <si>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</si>
  <si>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</si>
  <si>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</si>
  <si>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</si>
  <si>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</si>
  <si>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</si>
  <si>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</si>
  <si>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</si>
  <si>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</si>
  <si>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</si>
  <si>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</si>
  <si>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</si>
  <si>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</si>
  <si>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</si>
  <si>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</si>
  <si>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</si>
  <si>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</si>
  <si>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</si>
  <si>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</si>
  <si>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</si>
  <si>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</si>
  <si>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</si>
  <si>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</si>
  <si>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</si>
  <si>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</si>
  <si>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</si>
  <si>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</si>
  <si>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</si>
  <si>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</si>
  <si>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</si>
  <si>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</si>
  <si>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</si>
  <si>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</si>
  <si>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</si>
  <si>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</si>
  <si>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</si>
  <si>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</si>
  <si>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</si>
  <si>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</si>
  <si>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</si>
  <si>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</si>
  <si>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</si>
  <si>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</si>
  <si>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</si>
  <si>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</si>
  <si>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</si>
  <si>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</si>
  <si>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</si>
  <si>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</si>
  <si>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</si>
  <si>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</si>
  <si>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</si>
  <si>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</si>
  <si>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</si>
  <si>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</si>
  <si>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</si>
  <si>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</si>
  <si>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</si>
  <si>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</si>
  <si>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</si>
  <si>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</si>
  <si>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</si>
  <si>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</si>
  <si>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</si>
  <si>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</si>
  <si>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</si>
  <si>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</si>
  <si>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</si>
  <si>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</si>
  <si>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</si>
  <si>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</si>
  <si>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</si>
  <si>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</si>
  <si>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</si>
  <si>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</si>
  <si>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</si>
  <si>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</si>
  <si>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</si>
  <si>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</si>
  <si>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</si>
  <si>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</si>
  <si>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</si>
  <si>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</si>
  <si>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</si>
  <si>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</si>
  <si>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</si>
  <si>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</si>
  <si>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</si>
  <si>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</si>
  <si>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</si>
  <si>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</si>
  <si>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</si>
  <si>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</si>
  <si>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</si>
  <si>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</si>
  <si>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</si>
  <si>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</si>
  <si>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</si>
  <si>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</si>
  <si>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</si>
  <si>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</si>
  <si>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</si>
  <si>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</si>
  <si>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</si>
  <si>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</si>
  <si>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</si>
  <si>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</si>
  <si>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</si>
  <si>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</si>
  <si>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</si>
  <si>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</si>
  <si>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</si>
  <si>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</si>
  <si>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</si>
  <si>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</si>
  <si>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</si>
  <si>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</si>
  <si>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</si>
  <si>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</si>
  <si>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</si>
  <si>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</si>
  <si>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</si>
  <si>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</si>
  <si>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</si>
  <si>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</si>
  <si>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</si>
  <si>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</si>
  <si>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</si>
  <si>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</si>
  <si>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</si>
  <si>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</si>
  <si>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</si>
  <si>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</si>
  <si>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</si>
  <si>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</si>
  <si>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</si>
  <si>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</si>
  <si>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</si>
  <si>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</si>
  <si>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</si>
  <si>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</si>
  <si>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</si>
  <si>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</si>
  <si>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</si>
  <si>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</si>
  <si>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</si>
  <si>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</si>
  <si>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</si>
  <si>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</si>
  <si>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</si>
  <si>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</si>
  <si>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</si>
  <si>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</si>
  <si>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</si>
  <si>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</si>
  <si>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</si>
  <si>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</si>
  <si>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</si>
  <si>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</si>
  <si>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</si>
  <si>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</si>
  <si>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</si>
  <si>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</si>
  <si>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</si>
  <si>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</si>
  <si>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</si>
  <si>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</si>
  <si>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</si>
  <si>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</si>
  <si>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</si>
  <si>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</si>
  <si>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</si>
  <si>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</si>
  <si>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</si>
  <si>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</si>
  <si>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</si>
  <si>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</si>
  <si>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</si>
  <si>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</si>
  <si>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</si>
  <si>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</si>
  <si>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</si>
  <si>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</si>
  <si>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</si>
  <si>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</si>
  <si>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</si>
  <si>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</si>
  <si>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</si>
  <si>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</si>
  <si>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</si>
  <si>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</si>
  <si>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</si>
  <si>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</si>
  <si>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</si>
  <si>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</si>
  <si>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</si>
  <si>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</si>
  <si>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</si>
  <si>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</si>
  <si>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</si>
  <si>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</si>
  <si>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</si>
  <si>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</si>
  <si>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</si>
  <si>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</si>
  <si>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</si>
  <si>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</si>
  <si>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</si>
  <si>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</si>
  <si>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</si>
  <si>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</si>
  <si>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</si>
  <si>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</si>
  <si>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</si>
  <si>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</si>
  <si>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</si>
  <si>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</si>
  <si>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</si>
  <si>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</si>
  <si>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</si>
  <si>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</si>
  <si>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</si>
  <si>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</si>
  <si>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</si>
  <si>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</si>
  <si>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</si>
  <si>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</si>
  <si>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</si>
  <si>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</si>
  <si>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</si>
  <si>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</si>
  <si>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</si>
  <si>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</si>
  <si>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</si>
  <si>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</si>
  <si>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</si>
  <si>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</si>
  <si>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</si>
  <si>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</si>
  <si>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</si>
  <si>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</si>
  <si>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</si>
  <si>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</si>
  <si>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</si>
  <si>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</si>
  <si>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</si>
  <si>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</si>
  <si>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</si>
  <si>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</si>
  <si>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</si>
  <si>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</si>
  <si>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</si>
  <si>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</si>
  <si>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</si>
  <si>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</si>
  <si>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</si>
  <si>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</si>
  <si>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</si>
  <si>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</si>
  <si>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</si>
  <si>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</si>
  <si>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</si>
  <si>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</si>
  <si>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</si>
  <si>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</si>
  <si>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</si>
  <si>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</si>
  <si>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</si>
  <si>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</si>
  <si>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</si>
  <si>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</si>
  <si>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</si>
  <si>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</si>
  <si>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</si>
  <si>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</si>
  <si>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</si>
  <si>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</si>
  <si>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</si>
  <si>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</si>
  <si>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</si>
  <si>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</si>
  <si>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</si>
  <si>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</si>
  <si>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</si>
  <si>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</si>
  <si>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</si>
  <si>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</si>
  <si>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</si>
  <si>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</si>
  <si>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</si>
  <si>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</si>
  <si>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</si>
  <si>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</si>
  <si>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</si>
  <si>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</si>
  <si>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</si>
  <si>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</si>
  <si>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</si>
  <si>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</si>
  <si>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</si>
  <si>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</si>
  <si>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</si>
  <si>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</si>
  <si>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</si>
  <si>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</si>
  <si>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</si>
  <si>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</si>
  <si>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</si>
  <si>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</si>
  <si>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</si>
  <si>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</si>
  <si>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</si>
  <si>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</si>
  <si>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</si>
  <si>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</si>
  <si>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</si>
  <si>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</si>
  <si>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</si>
  <si>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</si>
  <si>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</si>
  <si>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</si>
  <si>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</si>
  <si>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</si>
  <si>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</si>
  <si>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</si>
  <si>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</si>
  <si>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</si>
  <si>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</si>
  <si>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</si>
  <si>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</si>
  <si>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</si>
  <si>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</si>
  <si>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</si>
  <si>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</si>
  <si>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</si>
  <si>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</si>
  <si>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</si>
  <si>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</si>
  <si>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</si>
  <si>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</si>
  <si>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</si>
  <si>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</si>
  <si>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</si>
  <si>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</si>
  <si>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</si>
  <si>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</si>
  <si>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</si>
  <si>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</si>
  <si>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</si>
  <si>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</si>
  <si>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</si>
  <si>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</si>
  <si>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</si>
  <si>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</si>
  <si>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</si>
  <si>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</si>
  <si>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</si>
  <si>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</si>
  <si>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</si>
  <si>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</si>
  <si>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</si>
  <si>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</si>
  <si>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</si>
  <si>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</si>
  <si>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</si>
  <si>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</si>
  <si>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</si>
  <si>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</si>
  <si>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</si>
  <si>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</si>
  <si>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</si>
  <si>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</si>
  <si>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</si>
  <si>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</si>
  <si>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</si>
  <si>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</si>
  <si>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</si>
  <si>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</si>
  <si>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</si>
  <si>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</si>
  <si>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</si>
  <si>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</si>
  <si>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</si>
  <si>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</si>
  <si>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</si>
  <si>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</si>
  <si>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</si>
  <si>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</si>
  <si>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</si>
  <si>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</si>
  <si>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</si>
  <si>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</si>
  <si>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</si>
  <si>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</si>
  <si>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</si>
  <si>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</si>
  <si>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</si>
  <si>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</si>
  <si>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</si>
  <si>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</si>
  <si>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</si>
  <si>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</si>
  <si>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</si>
  <si>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</si>
  <si>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</si>
  <si>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</si>
  <si>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</si>
  <si>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</si>
  <si>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</si>
  <si>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</si>
  <si>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</si>
  <si>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</si>
  <si>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</si>
  <si>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</si>
  <si>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</si>
  <si>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</si>
  <si>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</si>
  <si>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</si>
  <si>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</si>
  <si>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</si>
  <si>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</si>
  <si>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</si>
  <si>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</si>
  <si>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</si>
  <si>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</si>
  <si>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</si>
  <si>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</si>
  <si>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</si>
  <si>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</si>
  <si>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</si>
  <si>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</si>
  <si>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</si>
  <si>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</si>
  <si>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</si>
  <si>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</si>
  <si>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</si>
  <si>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</si>
  <si>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</si>
  <si>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</si>
  <si>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</si>
  <si>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</si>
  <si>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</si>
  <si>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</si>
  <si>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</si>
  <si>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</si>
  <si>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</si>
  <si>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</si>
  <si>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</si>
  <si>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</si>
  <si>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</si>
  <si>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</si>
  <si>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</si>
  <si>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</si>
  <si>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</si>
  <si>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</si>
  <si>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</si>
  <si>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</si>
  <si>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</si>
  <si>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</si>
  <si>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</si>
  <si>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</si>
  <si>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</si>
  <si>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</si>
  <si>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</si>
  <si>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</si>
  <si>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</si>
  <si>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</si>
  <si>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</si>
  <si>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</si>
  <si>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</si>
  <si>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</si>
  <si>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</si>
  <si>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</si>
  <si>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</si>
  <si>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</si>
  <si>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</si>
  <si>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</si>
  <si>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</si>
  <si>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</si>
  <si>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</si>
  <si>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</si>
  <si>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</si>
  <si>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</si>
  <si>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</si>
  <si>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</si>
  <si>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</si>
  <si>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</si>
  <si>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</si>
  <si>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</si>
  <si>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</si>
  <si>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</si>
  <si>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</si>
  <si>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</si>
  <si>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</si>
  <si>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</si>
  <si>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</si>
  <si>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</si>
  <si>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</si>
  <si>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</si>
  <si>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</si>
  <si>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</si>
  <si>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</si>
  <si>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</si>
  <si>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</si>
  <si>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</si>
  <si>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</si>
  <si>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</si>
  <si>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</si>
  <si>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</si>
  <si>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</si>
  <si>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</si>
  <si>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</si>
  <si>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</si>
  <si>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</si>
  <si>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</si>
  <si>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</si>
  <si>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</si>
  <si>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</si>
  <si>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</si>
  <si>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</si>
  <si>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</si>
  <si>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</si>
  <si>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</si>
  <si>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</si>
  <si>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</si>
  <si>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</si>
  <si>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</si>
  <si>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</si>
  <si>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</si>
  <si>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</si>
  <si>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</si>
  <si>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</si>
  <si>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</si>
  <si>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</si>
  <si>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</si>
  <si>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</si>
  <si>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</si>
  <si>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</si>
  <si>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</si>
  <si>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</si>
  <si>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</si>
  <si>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</si>
  <si>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</si>
  <si>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</si>
  <si>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</si>
  <si>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</si>
  <si>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</si>
  <si>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</si>
  <si>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</si>
  <si>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</si>
  <si>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</si>
  <si>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</si>
  <si>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</si>
  <si>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</si>
  <si>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</si>
  <si>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</si>
  <si>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</si>
  <si>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</si>
  <si>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</si>
  <si>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</si>
  <si>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</si>
  <si>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</si>
  <si>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</si>
  <si>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</si>
  <si>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</si>
  <si>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</si>
  <si>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</si>
  <si>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</si>
  <si>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</si>
  <si>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</si>
  <si>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</si>
  <si>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</si>
  <si>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</si>
  <si>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</si>
  <si>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</si>
  <si>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</si>
  <si>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</si>
  <si>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</si>
  <si>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</si>
  <si>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</si>
  <si>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</si>
  <si>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</si>
  <si>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</si>
  <si>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</si>
  <si>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</si>
  <si>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</si>
  <si>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</si>
  <si>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</si>
  <si>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</si>
  <si>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</si>
  <si>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</si>
  <si>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</si>
  <si>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</si>
  <si>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</si>
  <si>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</si>
  <si>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</si>
  <si>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</si>
  <si>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</si>
  <si>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</si>
  <si>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</si>
  <si>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</si>
  <si>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</si>
  <si>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</si>
  <si>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</si>
  <si>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</si>
  <si>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</si>
  <si>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</si>
  <si>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</si>
  <si>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</si>
  <si>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</si>
  <si>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</si>
  <si>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</si>
  <si>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</si>
  <si>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</si>
  <si>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</si>
  <si>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</si>
  <si>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</si>
  <si>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</si>
  <si>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</si>
  <si>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</si>
  <si>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</si>
  <si>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</si>
  <si>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</si>
  <si>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</si>
  <si>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</si>
  <si>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</si>
  <si>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</si>
  <si>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</si>
  <si>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</si>
  <si>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</si>
  <si>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</si>
  <si>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</si>
  <si>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</si>
  <si>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</si>
  <si>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</si>
  <si>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</si>
  <si>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</si>
  <si>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</si>
  <si>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</si>
  <si>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</si>
  <si>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</si>
  <si>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</si>
  <si>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</si>
  <si>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</si>
  <si>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</si>
  <si>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</si>
  <si>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</si>
  <si>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</si>
  <si>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</si>
  <si>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</si>
  <si>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</si>
  <si>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</si>
  <si>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</si>
  <si>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</si>
  <si>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</si>
  <si>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</si>
  <si>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</si>
  <si>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</si>
  <si>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</si>
  <si>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</si>
  <si>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</si>
  <si>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</si>
  <si>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</si>
  <si>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</si>
  <si>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</si>
  <si>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</si>
  <si>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</si>
  <si>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</si>
  <si>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</si>
  <si>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</si>
  <si>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</si>
  <si>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</si>
  <si>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</si>
  <si>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</si>
  <si>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</si>
  <si>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</si>
  <si>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</si>
  <si>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</si>
  <si>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</si>
  <si>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</si>
  <si>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</si>
  <si>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</si>
  <si>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</si>
  <si>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</si>
  <si>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</si>
  <si>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</si>
  <si>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</si>
  <si>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</si>
  <si>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</si>
  <si>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</si>
  <si>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</si>
  <si>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</si>
  <si>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</si>
  <si>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</si>
  <si>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</si>
  <si>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</si>
  <si>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</si>
  <si>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</si>
  <si>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</si>
  <si>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</si>
  <si>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</si>
  <si>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</si>
  <si>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</si>
  <si>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</si>
  <si>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</si>
  <si>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</si>
  <si>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</si>
  <si>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</si>
  <si>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</si>
  <si>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</si>
  <si>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</si>
  <si>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</si>
  <si>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</si>
  <si>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</si>
  <si>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</si>
  <si>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</si>
  <si>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</si>
  <si>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</si>
  <si>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</si>
  <si>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</si>
  <si>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</si>
  <si>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</si>
  <si>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</si>
  <si>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</si>
  <si>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</si>
  <si>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</si>
  <si>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</si>
  <si>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</si>
  <si>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</si>
  <si>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</si>
  <si>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</si>
  <si>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</si>
  <si>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</si>
  <si>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</si>
  <si>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</si>
  <si>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</si>
  <si>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</si>
  <si>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</si>
  <si>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</si>
  <si>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</si>
  <si>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</si>
  <si>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</si>
  <si>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</si>
  <si>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</si>
  <si>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</si>
  <si>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</si>
  <si>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</si>
  <si>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</si>
  <si>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</si>
  <si>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</si>
  <si>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</si>
  <si>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</si>
  <si>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</si>
  <si>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</si>
  <si>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</si>
  <si>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</si>
  <si>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</si>
  <si>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</si>
  <si>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</si>
  <si>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</si>
  <si>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</si>
  <si>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</si>
  <si>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</si>
  <si>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</si>
  <si>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</si>
  <si>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</si>
  <si>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</si>
  <si>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</si>
  <si>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</si>
  <si>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</si>
  <si>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</si>
  <si>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</si>
  <si>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</si>
  <si>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</si>
  <si>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</si>
  <si>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</si>
  <si>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</si>
  <si>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</si>
  <si>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</si>
  <si>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</si>
  <si>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</si>
  <si>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</si>
  <si>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</si>
  <si>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</si>
  <si>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</si>
  <si>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</si>
  <si>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</si>
  <si>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</si>
  <si>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</si>
  <si>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</si>
  <si>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</si>
  <si>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</si>
  <si>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</si>
  <si>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</si>
  <si>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</si>
  <si>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</si>
  <si>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</si>
  <si>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</si>
  <si>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</si>
  <si>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</si>
  <si>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</si>
  <si>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</si>
  <si>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</si>
  <si>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</si>
  <si>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</si>
  <si>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</si>
  <si>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</si>
  <si>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</si>
  <si>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</si>
  <si>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</si>
  <si>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</si>
  <si>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</si>
  <si>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</si>
  <si>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</si>
  <si>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</si>
  <si>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</si>
  <si>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</si>
  <si>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</si>
  <si>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</si>
  <si>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</si>
  <si>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</si>
  <si>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</si>
  <si>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</si>
  <si>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</si>
  <si>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</si>
  <si>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</si>
  <si>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</si>
  <si>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</si>
  <si>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</si>
  <si>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</si>
  <si>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</si>
  <si>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</si>
  <si>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</si>
  <si>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</si>
  <si>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</si>
  <si>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</si>
  <si>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</si>
  <si>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</si>
  <si>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</si>
  <si>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</si>
  <si>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</si>
  <si>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</si>
  <si>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</si>
  <si>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</si>
  <si>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</si>
  <si>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</si>
  <si>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</si>
  <si>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</si>
  <si>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</si>
  <si>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</si>
  <si>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</si>
  <si>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</si>
  <si>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</si>
  <si>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</si>
  <si>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</si>
  <si>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</si>
  <si>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</si>
  <si>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</si>
  <si>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</si>
  <si>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</si>
  <si>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</si>
  <si>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</si>
  <si>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</si>
  <si>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</si>
  <si>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</si>
  <si>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</si>
  <si>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</si>
  <si>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</si>
  <si>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</si>
  <si>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</si>
  <si>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</si>
  <si>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</si>
  <si>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</si>
  <si>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</si>
  <si>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</si>
  <si>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</si>
  <si>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</si>
  <si>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</si>
  <si>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</si>
  <si>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</si>
  <si>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</si>
  <si>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</si>
  <si>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</si>
  <si>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</si>
  <si>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</si>
  <si>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</si>
  <si>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</si>
  <si>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</si>
  <si>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</si>
  <si>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</si>
  <si>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</si>
  <si>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</si>
  <si>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</si>
  <si>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</si>
  <si>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</si>
  <si>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</si>
  <si>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</si>
  <si>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</si>
  <si>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</si>
  <si>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</si>
  <si>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</si>
  <si>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</si>
  <si>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</si>
  <si>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</si>
  <si>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</si>
  <si>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</si>
  <si>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</si>
  <si>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</si>
  <si>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</si>
  <si>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</si>
  <si>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</si>
  <si>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</si>
  <si>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</si>
  <si>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</si>
  <si>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</si>
  <si>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</si>
  <si>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</si>
  <si>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</si>
  <si>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</si>
  <si>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</si>
  <si>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</si>
  <si>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</si>
  <si>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</si>
  <si>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</si>
  <si>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</si>
  <si>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</si>
  <si>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</si>
  <si>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</si>
  <si>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</si>
  <si>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</si>
  <si>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</si>
  <si>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</si>
  <si>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</si>
  <si>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</si>
  <si>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</si>
  <si>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</si>
  <si>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</si>
  <si>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</si>
  <si>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</si>
  <si>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</si>
  <si>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</si>
  <si>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</si>
  <si>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</si>
  <si>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</si>
  <si>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</si>
  <si>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</si>
  <si>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</si>
  <si>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</si>
  <si>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</si>
  <si>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</si>
  <si>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</si>
  <si>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</si>
  <si>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</si>
  <si>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</si>
  <si>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</si>
  <si>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</si>
  <si>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</si>
  <si>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</si>
  <si>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</si>
  <si>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</si>
  <si>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</si>
  <si>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</si>
  <si>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</si>
  <si>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</si>
  <si>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</si>
  <si>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</si>
  <si>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</si>
  <si>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</si>
  <si>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</si>
  <si>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</si>
  <si>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</si>
  <si>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</si>
  <si>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</si>
  <si>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</si>
  <si>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</si>
  <si>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</si>
  <si>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</si>
  <si>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</si>
  <si>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</si>
  <si>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</si>
  <si>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</si>
  <si>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</si>
  <si>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</si>
  <si>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</si>
  <si>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</si>
  <si>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</si>
  <si>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</si>
  <si>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</si>
  <si>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</si>
  <si>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</si>
  <si>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</si>
  <si>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</si>
  <si>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</si>
  <si>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</si>
  <si>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</si>
  <si>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</si>
  <si>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</si>
  <si>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</si>
  <si>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</si>
  <si>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</si>
  <si>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</si>
  <si>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</si>
  <si>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</si>
  <si>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</si>
  <si>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</si>
  <si>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</si>
  <si>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</si>
  <si>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</si>
  <si>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</si>
  <si>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</si>
  <si>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</si>
  <si>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</si>
  <si>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</si>
  <si>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</si>
  <si>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</si>
  <si>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</si>
  <si>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</si>
  <si>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</si>
  <si>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</si>
  <si>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</si>
  <si>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</si>
  <si>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</si>
  <si>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</si>
  <si>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</si>
  <si>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</si>
  <si>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</si>
  <si>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</si>
  <si>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</si>
  <si>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</si>
  <si>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</si>
  <si>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</si>
  <si>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</si>
  <si>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</si>
  <si>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</si>
  <si>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</si>
  <si>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</si>
  <si>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</si>
  <si>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</si>
  <si>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</si>
  <si>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</si>
  <si>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</si>
  <si>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</si>
  <si>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</si>
  <si>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</si>
  <si>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</si>
  <si>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</si>
  <si>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</si>
  <si>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</si>
  <si>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</si>
  <si>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</si>
  <si>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</si>
  <si>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</si>
  <si>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</si>
  <si>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</si>
  <si>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</si>
  <si>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</si>
  <si>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</si>
  <si>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</si>
  <si>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</si>
  <si>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</si>
  <si>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</si>
  <si>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</si>
  <si>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</si>
  <si>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</si>
  <si>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</si>
  <si>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</si>
  <si>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</si>
  <si>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</si>
  <si>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</si>
  <si>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</si>
  <si>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</si>
  <si>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</si>
  <si>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</si>
  <si>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</si>
  <si>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</si>
  <si>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</si>
  <si>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</si>
  <si>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</si>
  <si>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</si>
  <si>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</si>
  <si>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</si>
  <si>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</si>
  <si>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</si>
  <si>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</si>
  <si>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</si>
  <si>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</si>
  <si>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</si>
  <si>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</si>
  <si>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</si>
  <si>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</si>
  <si>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</si>
  <si>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</si>
  <si>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</si>
  <si>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</si>
  <si>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</si>
  <si>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</si>
  <si>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</si>
  <si>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</si>
  <si>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</si>
  <si>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</si>
  <si>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</si>
  <si>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</si>
  <si>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</si>
  <si>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</si>
  <si>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</si>
  <si>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</si>
  <si>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</si>
  <si>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</si>
  <si>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</si>
  <si>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</si>
  <si>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</si>
  <si>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</si>
  <si>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</si>
  <si>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</si>
  <si>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</si>
  <si>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</si>
  <si>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</si>
  <si>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</si>
  <si>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</si>
  <si>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</si>
  <si>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</si>
  <si>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</si>
  <si>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</si>
  <si>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</si>
  <si>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</si>
  <si>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</si>
  <si>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</si>
  <si>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</si>
  <si>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</si>
  <si>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</si>
  <si>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</si>
  <si>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</si>
  <si>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</si>
  <si>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</si>
  <si>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</si>
  <si>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</si>
  <si>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</si>
  <si>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</si>
  <si>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</si>
  <si>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</si>
  <si>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</si>
  <si>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</si>
  <si>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</si>
  <si>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</si>
  <si>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</si>
  <si>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</si>
  <si>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</si>
  <si>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</si>
  <si>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</si>
  <si>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</si>
  <si>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</si>
  <si>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</si>
  <si>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</si>
  <si>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</si>
  <si>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</si>
  <si>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</si>
  <si>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</si>
  <si>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</si>
  <si>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</si>
  <si>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</si>
  <si>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</si>
  <si>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</si>
  <si>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</si>
  <si>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</si>
  <si>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</si>
  <si>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</si>
  <si>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</si>
  <si>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</si>
  <si>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</si>
  <si>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</si>
  <si>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</si>
  <si>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</si>
  <si>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</si>
  <si>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</si>
  <si>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</si>
  <si>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</si>
  <si>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</si>
  <si>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</si>
  <si>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</si>
  <si>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</si>
  <si>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</si>
  <si>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</si>
  <si>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</si>
  <si>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</si>
  <si>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</si>
  <si>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</si>
  <si>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</si>
  <si>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</si>
  <si>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</si>
  <si>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</si>
  <si>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</si>
  <si>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</si>
  <si>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</si>
  <si>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</si>
  <si>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</si>
  <si>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</si>
  <si>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</si>
  <si>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</si>
  <si>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</si>
  <si>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</si>
  <si>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</si>
  <si>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</si>
  <si>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</si>
  <si>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</si>
  <si>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</si>
  <si>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</si>
  <si>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</si>
  <si>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</si>
  <si>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</si>
  <si>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</si>
  <si>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</si>
  <si>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</si>
  <si>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</si>
  <si>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</si>
  <si>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</si>
  <si>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</si>
  <si>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</si>
  <si>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</si>
  <si>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</si>
  <si>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</si>
  <si>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</si>
  <si>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</si>
  <si>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</si>
  <si>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</si>
  <si>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</si>
  <si>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</si>
  <si>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</si>
  <si>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</si>
  <si>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</si>
  <si>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</si>
  <si>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</si>
  <si>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</si>
  <si>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</si>
  <si>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</si>
  <si>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</si>
  <si>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</si>
  <si>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</si>
  <si>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</si>
  <si>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</si>
  <si>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</si>
  <si>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</si>
  <si>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</si>
  <si>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</si>
  <si>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</si>
  <si>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</si>
  <si>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</si>
  <si>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</si>
  <si>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</si>
  <si>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</si>
  <si>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</si>
  <si>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</si>
  <si>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</si>
  <si>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</si>
  <si>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</si>
  <si>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</si>
  <si>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</si>
  <si>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</si>
  <si>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</si>
  <si>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</si>
  <si>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</si>
  <si>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</si>
  <si>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</si>
  <si>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</si>
  <si>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</si>
  <si>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</si>
  <si>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</si>
  <si>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</si>
  <si>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</si>
  <si>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</si>
  <si>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</si>
  <si>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</si>
  <si>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</si>
  <si>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</si>
  <si>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</si>
  <si>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</si>
  <si>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</si>
  <si>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</si>
  <si>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</si>
  <si>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</si>
  <si>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</si>
  <si>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</si>
  <si>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</si>
  <si>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</si>
  <si>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</si>
  <si>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</si>
  <si>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</si>
  <si>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</si>
  <si>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</si>
  <si>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</si>
  <si>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</si>
  <si>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</si>
  <si>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</si>
  <si>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</si>
  <si>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</si>
  <si>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</si>
  <si>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</si>
  <si>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</si>
  <si>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</si>
  <si>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</si>
  <si>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</si>
  <si>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</si>
  <si>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</si>
  <si>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</si>
  <si>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</si>
  <si>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</si>
  <si>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</si>
  <si>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</si>
  <si>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</si>
  <si>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</si>
  <si>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</si>
  <si>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</si>
  <si>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</si>
  <si>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</si>
  <si>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</si>
  <si>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</si>
  <si>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</si>
  <si>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</si>
  <si>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</si>
  <si>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</si>
  <si>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</si>
  <si>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</si>
  <si>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</si>
  <si>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</si>
  <si>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</si>
  <si>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</si>
  <si>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</si>
  <si>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</si>
  <si>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</si>
  <si>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</si>
  <si>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</si>
  <si>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</si>
  <si>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</si>
  <si>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</si>
  <si>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</si>
  <si>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</si>
  <si>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</si>
  <si>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</si>
  <si>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</si>
  <si>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</si>
  <si>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</si>
  <si>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</si>
  <si>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</si>
  <si>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</si>
  <si>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</si>
  <si>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</si>
  <si>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</si>
  <si>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</si>
  <si>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</si>
  <si>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</si>
  <si>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</si>
  <si>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</si>
  <si>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</si>
  <si>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</si>
  <si>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</si>
  <si>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</si>
  <si>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</si>
  <si>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</si>
  <si>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</si>
  <si>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</si>
  <si>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</si>
  <si>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</si>
  <si>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</si>
  <si>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</si>
  <si>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</si>
  <si>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</si>
  <si>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</si>
  <si>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</si>
  <si>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</si>
  <si>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</si>
  <si>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</si>
  <si>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</si>
  <si>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</si>
  <si>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</si>
  <si>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</si>
  <si>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</si>
  <si>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</si>
  <si>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</si>
  <si>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</si>
  <si>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</si>
  <si>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</si>
  <si>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</si>
  <si>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</si>
  <si>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</si>
  <si>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</si>
  <si>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</si>
  <si>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</si>
  <si>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</si>
  <si>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</si>
  <si>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</si>
  <si>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</si>
  <si>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</si>
  <si>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</si>
  <si>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</si>
  <si>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</si>
  <si>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</si>
  <si>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</si>
  <si>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</si>
  <si>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</si>
  <si>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</si>
  <si>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</si>
  <si>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</si>
  <si>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</si>
  <si>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</si>
  <si>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</si>
  <si>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</si>
  <si>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</si>
  <si>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</si>
  <si>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</si>
  <si>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</si>
  <si>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</si>
  <si>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</si>
  <si>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</si>
  <si>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</si>
  <si>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</si>
  <si>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</si>
  <si>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</si>
  <si>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</si>
  <si>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</si>
  <si>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</si>
  <si>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</si>
  <si>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</si>
  <si>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</si>
  <si>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</si>
  <si>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</si>
  <si>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</si>
  <si>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</si>
  <si>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</si>
  <si>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</si>
  <si>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</si>
  <si>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</si>
  <si>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</si>
  <si>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</si>
  <si>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</si>
  <si>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</si>
  <si>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</si>
  <si>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</si>
  <si>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</si>
  <si>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</si>
  <si>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</si>
  <si>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</si>
  <si>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</si>
  <si>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</si>
  <si>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</si>
  <si>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</si>
  <si>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</si>
  <si>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</si>
  <si>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</si>
  <si>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</si>
  <si>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</si>
  <si>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</si>
  <si>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</si>
  <si>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</si>
  <si>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</si>
  <si>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</si>
  <si>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</si>
  <si>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</si>
  <si>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</si>
  <si>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</si>
  <si>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</si>
  <si>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</si>
  <si>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</si>
  <si>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</si>
  <si>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</si>
  <si>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</si>
  <si>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</si>
  <si>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</si>
  <si>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</si>
  <si>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</si>
  <si>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</si>
  <si>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</si>
  <si>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</si>
  <si>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</si>
  <si>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</si>
  <si>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</si>
  <si>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</si>
  <si>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</si>
  <si>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</si>
  <si>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</si>
  <si>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</si>
  <si>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</si>
  <si>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</si>
  <si>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</si>
  <si>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</si>
  <si>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</si>
  <si>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</si>
  <si>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</si>
  <si>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</si>
  <si>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</si>
  <si>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</si>
  <si>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</si>
  <si>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</si>
  <si>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</si>
  <si>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</si>
  <si>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</si>
  <si>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</si>
  <si>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</si>
  <si>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</si>
  <si>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</si>
  <si>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</si>
  <si>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</si>
  <si>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</si>
  <si>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</si>
  <si>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</si>
  <si>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</si>
  <si>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</si>
  <si>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</si>
  <si>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</si>
  <si>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</si>
  <si>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</si>
  <si>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</si>
  <si>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</si>
  <si>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</si>
  <si>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</si>
  <si>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</si>
  <si>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</si>
  <si>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</si>
  <si>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</si>
  <si>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</si>
  <si>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</si>
  <si>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</si>
  <si>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</si>
  <si>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</si>
  <si>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</si>
  <si>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</si>
  <si>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</si>
  <si>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</si>
  <si>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</si>
  <si>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</si>
  <si>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</si>
  <si>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</si>
  <si>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</si>
  <si>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</si>
  <si>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</si>
  <si>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</si>
  <si>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</si>
  <si>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</si>
  <si>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</si>
  <si>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</si>
  <si>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</si>
  <si>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</si>
  <si>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</si>
  <si>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</si>
  <si>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</si>
  <si>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</si>
  <si>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</si>
  <si>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</si>
  <si>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</si>
  <si>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</si>
  <si>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</si>
  <si>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</si>
  <si>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</si>
  <si>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</si>
  <si>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</si>
  <si>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</si>
  <si>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</si>
  <si>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</si>
  <si>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</si>
  <si>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</si>
  <si>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</si>
  <si>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</si>
  <si>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</si>
  <si>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</si>
  <si>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</si>
  <si>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</si>
  <si>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</si>
  <si>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</si>
  <si>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</si>
  <si>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</si>
  <si>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</si>
  <si>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</si>
  <si>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</si>
  <si>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</si>
  <si>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</si>
  <si>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</si>
  <si>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</si>
  <si>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</si>
  <si>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</si>
  <si>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</si>
  <si>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</si>
  <si>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</si>
  <si>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</si>
  <si>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</si>
  <si>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</si>
  <si>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</si>
  <si>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</si>
  <si>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</si>
  <si>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</si>
  <si>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</si>
  <si>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</si>
  <si>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</si>
  <si>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</si>
  <si>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</si>
  <si>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</si>
  <si>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</si>
  <si>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</si>
  <si>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</si>
  <si>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</si>
  <si>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</si>
  <si>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</si>
  <si>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</si>
  <si>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</si>
  <si>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</si>
  <si>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</si>
  <si>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</si>
  <si>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</si>
  <si>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</si>
  <si>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</si>
  <si>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</si>
  <si>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</si>
  <si>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</si>
  <si>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</si>
  <si>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</si>
  <si>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</si>
  <si>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</si>
  <si>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</si>
  <si>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</si>
  <si>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</si>
  <si>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</si>
  <si>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</si>
  <si>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</si>
  <si>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</si>
  <si>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</si>
  <si>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</si>
  <si>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</si>
  <si>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</si>
  <si>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</si>
  <si>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</si>
  <si>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</si>
  <si>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</si>
  <si>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</si>
  <si>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</si>
  <si>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</si>
  <si>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</si>
  <si>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</si>
  <si>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</si>
  <si>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</si>
  <si>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</si>
  <si>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</si>
  <si>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</si>
  <si>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</si>
  <si>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</si>
  <si>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</si>
  <si>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</si>
  <si>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</si>
  <si>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</si>
  <si>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</si>
  <si>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</si>
  <si>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</si>
  <si>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</si>
  <si>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</si>
  <si>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</si>
  <si>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</si>
  <si>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</si>
  <si>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</si>
  <si>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</si>
  <si>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</si>
  <si>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</si>
  <si>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</si>
  <si>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</si>
  <si>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</si>
  <si>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</si>
  <si>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</si>
  <si>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</si>
  <si>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</si>
  <si>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</si>
  <si>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</si>
  <si>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</si>
  <si>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</si>
  <si>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</si>
  <si>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</si>
  <si>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</si>
  <si>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</si>
  <si>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</si>
  <si>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</si>
  <si>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</si>
  <si>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</si>
  <si>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</si>
  <si>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</si>
  <si>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</si>
  <si>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</si>
  <si>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</si>
  <si>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</si>
  <si>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</si>
  <si>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</si>
  <si>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</si>
  <si>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</si>
  <si>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</si>
  <si>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</si>
  <si>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</si>
  <si>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</si>
  <si>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</si>
  <si>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</si>
  <si>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</si>
  <si>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</si>
  <si>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</si>
  <si>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</si>
  <si>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</si>
  <si>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</si>
  <si>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</si>
  <si>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</si>
  <si>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</si>
  <si>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</si>
  <si>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</si>
  <si>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</si>
  <si>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</si>
  <si>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</si>
  <si>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</si>
  <si>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</si>
  <si>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</si>
  <si>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</si>
  <si>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</si>
  <si>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</si>
  <si>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</si>
  <si>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</si>
  <si>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</si>
  <si>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</si>
  <si>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</si>
  <si>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</si>
  <si>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</si>
  <si>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</si>
  <si>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</si>
  <si>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</si>
  <si>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</si>
  <si>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</si>
  <si>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</si>
  <si>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</si>
  <si>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</si>
  <si>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</si>
  <si>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</si>
  <si>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</si>
  <si>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</si>
  <si>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</si>
  <si>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</si>
  <si>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</si>
  <si>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</si>
  <si>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</si>
  <si>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</si>
  <si>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</si>
  <si>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</si>
  <si>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</si>
  <si>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</si>
  <si>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</si>
  <si>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</si>
  <si>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</si>
  <si>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</si>
  <si>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</si>
  <si>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</si>
  <si>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</si>
  <si>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</si>
  <si>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</si>
  <si>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</si>
  <si>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</si>
  <si>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</si>
  <si>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</si>
  <si>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</si>
  <si>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</si>
  <si>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</si>
  <si>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</si>
  <si>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</si>
  <si>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</si>
  <si>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</si>
  <si>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</si>
  <si>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</si>
  <si>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</si>
  <si>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</si>
  <si>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</si>
  <si>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</si>
  <si>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</si>
  <si>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</si>
  <si>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</si>
  <si>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</si>
  <si>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</si>
  <si>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</si>
  <si>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</si>
  <si>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</si>
  <si>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</si>
  <si>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</si>
  <si>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</si>
  <si>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</si>
  <si>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</si>
  <si>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</si>
  <si>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</si>
  <si>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</si>
  <si>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</si>
  <si>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</si>
  <si>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</si>
  <si>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</si>
  <si>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</si>
  <si>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</si>
  <si>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</si>
  <si>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</si>
  <si>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</si>
  <si>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</si>
  <si>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</si>
  <si>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</si>
  <si>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</si>
  <si>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</si>
  <si>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</si>
  <si>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</si>
  <si>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</si>
  <si>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</si>
  <si>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</si>
  <si>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</si>
  <si>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</si>
  <si>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</si>
  <si>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</si>
  <si>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</si>
  <si>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</si>
  <si>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</si>
  <si>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</si>
  <si>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</si>
  <si>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</si>
  <si>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</si>
  <si>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</si>
  <si>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</si>
  <si>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</si>
  <si>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</si>
  <si>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</si>
  <si>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</si>
  <si>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</si>
  <si>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</si>
  <si>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</si>
  <si>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</si>
  <si>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</si>
  <si>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</si>
  <si>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</si>
  <si>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</si>
  <si>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</si>
  <si>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</si>
  <si>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</si>
  <si>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</si>
  <si>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</si>
  <si>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</si>
  <si>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</si>
  <si>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</si>
  <si>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</si>
  <si>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</si>
  <si>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</si>
  <si>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</si>
  <si>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</si>
  <si>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</si>
  <si>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</si>
  <si>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</si>
  <si>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</si>
  <si>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</si>
  <si>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</si>
  <si>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</si>
  <si>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</si>
  <si>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</si>
  <si>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</si>
  <si>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</si>
  <si>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</si>
  <si>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</si>
  <si>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</si>
  <si>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</si>
  <si>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</si>
  <si>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</si>
  <si>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</si>
  <si>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</si>
  <si>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</si>
  <si>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</si>
  <si>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</si>
  <si>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</si>
  <si>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</si>
  <si>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</si>
  <si>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</si>
  <si>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</si>
  <si>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</si>
  <si>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</si>
  <si>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</si>
  <si>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</si>
  <si>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</si>
  <si>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</si>
  <si>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</si>
  <si>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</si>
  <si>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</si>
  <si>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</si>
  <si>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</si>
  <si>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</si>
  <si>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</si>
  <si>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</si>
  <si>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</si>
  <si>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</si>
  <si>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</si>
  <si>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</si>
  <si>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</si>
  <si>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</si>
  <si>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</si>
  <si>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</si>
  <si>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</si>
  <si>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</si>
  <si>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</si>
  <si>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</si>
  <si>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</si>
  <si>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</si>
  <si>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</si>
  <si>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</si>
  <si>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</si>
  <si>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</si>
  <si>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</si>
  <si>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</si>
  <si>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</si>
  <si>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</si>
  <si>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</si>
  <si>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</si>
  <si>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</si>
  <si>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</si>
  <si>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</si>
  <si>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</si>
  <si>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</si>
  <si>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</si>
  <si>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</si>
  <si>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</si>
  <si>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</si>
  <si>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</si>
  <si>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</si>
  <si>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</si>
  <si>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</si>
  <si>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</si>
  <si>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</si>
  <si>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</si>
  <si>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</si>
  <si>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</si>
  <si>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</si>
  <si>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</si>
  <si>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</si>
  <si>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</si>
  <si>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</si>
  <si>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</si>
  <si>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</si>
  <si>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</si>
  <si>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</si>
  <si>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</si>
  <si>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</si>
  <si>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</si>
  <si>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</si>
  <si>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</si>
  <si>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</si>
  <si>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</si>
  <si>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</si>
  <si>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</si>
  <si>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</si>
  <si>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</si>
  <si>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</si>
  <si>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</si>
  <si>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</si>
  <si>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</si>
  <si>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</si>
  <si>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</si>
  <si>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</si>
  <si>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</si>
  <si>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</si>
  <si>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</si>
  <si>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</si>
  <si>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</si>
  <si>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</si>
  <si>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</si>
  <si>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</si>
  <si>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</si>
  <si>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</si>
  <si>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</si>
  <si>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</si>
  <si>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</si>
  <si>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</si>
  <si>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</si>
  <si>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</si>
  <si>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</si>
  <si>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</si>
  <si>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</si>
  <si>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</si>
  <si>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</si>
  <si>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</si>
  <si>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</si>
  <si>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</si>
  <si>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</si>
  <si>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</si>
  <si>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</si>
  <si>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</si>
  <si>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</si>
  <si>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</si>
  <si>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</si>
  <si>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</si>
  <si>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</si>
  <si>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</si>
  <si>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</si>
  <si>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</si>
  <si>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</si>
  <si>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</si>
  <si>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</si>
  <si>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</si>
  <si>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</si>
  <si>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</si>
  <si>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</si>
  <si>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</si>
  <si>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</si>
  <si>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</si>
  <si>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</si>
  <si>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</si>
  <si>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</si>
  <si>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</si>
  <si>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</si>
  <si>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</si>
  <si>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</si>
  <si>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</si>
  <si>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</si>
  <si>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</si>
  <si>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</si>
  <si>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</si>
  <si>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</si>
  <si>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</si>
  <si>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</si>
  <si>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</si>
  <si>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</si>
  <si>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</si>
  <si>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</si>
  <si>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</si>
  <si>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</si>
  <si>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</si>
  <si>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</si>
  <si>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</si>
  <si>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</si>
  <si>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</si>
  <si>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</si>
  <si>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</si>
  <si>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</si>
  <si>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</si>
  <si>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</si>
  <si>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</si>
  <si>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</si>
  <si>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</si>
  <si>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</si>
  <si>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</si>
  <si>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</si>
  <si>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</si>
  <si>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</si>
  <si>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</si>
  <si>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</si>
  <si>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</si>
  <si>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</si>
  <si>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</si>
  <si>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</si>
  <si>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</si>
  <si>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</si>
  <si>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</si>
  <si>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</si>
  <si>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</si>
  <si>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</si>
  <si>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</si>
  <si>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</si>
  <si>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</si>
  <si>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</si>
  <si>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</si>
  <si>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</si>
  <si>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</si>
  <si>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</si>
  <si>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</si>
  <si>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</si>
  <si>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</si>
  <si>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</si>
  <si>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</si>
  <si>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</si>
  <si>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</si>
  <si>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</si>
  <si>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</si>
  <si>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</si>
  <si>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</si>
  <si>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</si>
  <si>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</si>
  <si>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</si>
  <si>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</si>
  <si>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</si>
  <si>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</si>
  <si>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</si>
  <si>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</si>
  <si>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</si>
  <si>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</si>
  <si>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</si>
  <si>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</si>
  <si>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</si>
  <si>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</si>
  <si>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</si>
  <si>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</si>
  <si>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</si>
  <si>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</si>
  <si>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</si>
  <si>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</si>
  <si>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</si>
  <si>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</si>
  <si>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</si>
  <si>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</si>
  <si>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</si>
  <si>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</si>
  <si>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</si>
  <si>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</si>
  <si>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</si>
  <si>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</si>
  <si>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</si>
  <si>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</si>
  <si>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</si>
  <si>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</si>
  <si>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</si>
  <si>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</si>
  <si>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</si>
  <si>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</si>
  <si>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</si>
  <si>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</si>
  <si>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</si>
  <si>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</si>
  <si>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</si>
  <si>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</si>
  <si>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</si>
  <si>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</si>
  <si>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</si>
  <si>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</si>
  <si>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</si>
  <si>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</si>
  <si>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</si>
  <si>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</si>
  <si>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</si>
  <si>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</si>
  <si>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</si>
  <si>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</si>
  <si>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</si>
  <si>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</si>
  <si>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</si>
  <si>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</si>
  <si>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</si>
  <si>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</si>
  <si>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</si>
  <si>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</si>
  <si>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</si>
  <si>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</si>
  <si>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</si>
  <si>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</si>
  <si>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</si>
  <si>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</si>
  <si>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</si>
  <si>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</si>
  <si>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</si>
  <si>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</si>
  <si>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</si>
  <si>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</si>
  <si>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</si>
  <si>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</si>
  <si>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</si>
  <si>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</si>
  <si>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</si>
  <si>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</si>
  <si>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</si>
  <si>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</si>
  <si>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</si>
  <si>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</si>
  <si>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</si>
  <si>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</si>
  <si>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</si>
  <si>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</si>
  <si>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</si>
  <si>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</si>
  <si>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</si>
  <si>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</si>
  <si>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</si>
  <si>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</si>
  <si>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</si>
  <si>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</si>
  <si>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</si>
  <si>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</si>
  <si>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</si>
  <si>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</si>
  <si>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</si>
  <si>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</si>
  <si>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</si>
  <si>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</si>
  <si>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</si>
  <si>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</si>
  <si>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</si>
  <si>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</si>
  <si>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</si>
  <si>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</si>
  <si>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</si>
  <si>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</si>
  <si>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</si>
  <si>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</si>
  <si>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</si>
  <si>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</si>
  <si>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</si>
  <si>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</si>
  <si>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</si>
  <si>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</si>
  <si>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</si>
  <si>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</si>
  <si>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</si>
  <si>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</si>
  <si>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</si>
  <si>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</si>
  <si>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</si>
  <si>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</si>
  <si>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</si>
  <si>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</si>
  <si>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</si>
  <si>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</si>
  <si>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</si>
  <si>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</si>
  <si>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</si>
  <si>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</si>
  <si>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</si>
  <si>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</si>
  <si>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</si>
  <si>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</si>
  <si>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</si>
  <si>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</si>
  <si>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</si>
  <si>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</si>
  <si>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</si>
  <si>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</si>
  <si>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</si>
  <si>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</si>
  <si>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</si>
  <si>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</si>
  <si>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</si>
  <si>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</si>
  <si>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</si>
  <si>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</si>
  <si>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</si>
  <si>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</si>
  <si>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</si>
  <si>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</si>
  <si>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</si>
  <si>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</si>
  <si>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</si>
  <si>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</si>
  <si>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</si>
  <si>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</si>
  <si>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</si>
  <si>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</si>
  <si>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</si>
  <si>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</si>
  <si>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</si>
  <si>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</si>
  <si>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</si>
  <si>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</si>
  <si>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</si>
  <si>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</si>
  <si>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</si>
  <si>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</si>
  <si>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</si>
  <si>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</si>
  <si>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</si>
  <si>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</si>
  <si>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</si>
  <si>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</si>
  <si>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</si>
  <si>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</si>
  <si>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</si>
  <si>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</si>
  <si>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</si>
  <si>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</si>
  <si>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</si>
  <si>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</si>
  <si>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</si>
  <si>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</si>
  <si>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</si>
  <si>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</si>
  <si>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</si>
  <si>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</si>
  <si>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</si>
  <si>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</si>
  <si>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</si>
  <si>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</si>
  <si>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</si>
  <si>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</si>
  <si>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</si>
  <si>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</si>
  <si>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</si>
  <si>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</si>
  <si>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</si>
  <si>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</si>
  <si>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</si>
  <si>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</si>
  <si>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</si>
  <si>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</si>
  <si>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</si>
  <si>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</si>
  <si>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</si>
  <si>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</si>
  <si>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</si>
  <si>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</si>
  <si>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</si>
  <si>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</si>
  <si>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</si>
  <si>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</si>
  <si>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</si>
  <si>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</si>
  <si>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</si>
  <si>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</si>
  <si>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</si>
  <si>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</si>
  <si>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</si>
  <si>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</si>
  <si>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</si>
  <si>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</si>
  <si>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</si>
  <si>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</si>
  <si>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</si>
  <si>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</si>
  <si>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</si>
  <si>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</si>
  <si>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</si>
  <si>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</si>
  <si>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</si>
  <si>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</si>
  <si>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</si>
  <si>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</si>
  <si>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</si>
  <si>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</si>
  <si>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</si>
  <si>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</si>
  <si>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</si>
  <si>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</si>
  <si>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</si>
  <si>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</si>
  <si>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</si>
  <si>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</si>
  <si>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</si>
  <si>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</si>
  <si>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</si>
  <si>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</si>
  <si>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</si>
  <si>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</si>
  <si>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</si>
  <si>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</si>
  <si>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</si>
  <si>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</si>
  <si>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</si>
  <si>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</si>
  <si>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</si>
  <si>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</si>
  <si>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</si>
  <si>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</si>
  <si>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</si>
  <si>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</si>
  <si>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</si>
  <si>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</si>
  <si>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</si>
  <si>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</si>
  <si>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</si>
  <si>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</si>
  <si>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</si>
  <si>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</si>
  <si>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</si>
  <si>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</si>
  <si>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</si>
  <si>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</si>
  <si>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</si>
  <si>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</si>
  <si>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</si>
  <si>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</si>
  <si>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</si>
  <si>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</si>
  <si>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</si>
  <si>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</si>
  <si>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</si>
  <si>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</si>
  <si>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</si>
  <si>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</si>
  <si>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</si>
  <si>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</si>
  <si>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</si>
  <si>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</si>
  <si>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</si>
  <si>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</si>
  <si>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</si>
  <si>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</si>
  <si>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</si>
  <si>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</si>
  <si>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</si>
  <si>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</si>
  <si>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</si>
  <si>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</si>
  <si>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</si>
  <si>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</si>
  <si>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</si>
  <si>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</si>
  <si>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</si>
  <si>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</si>
  <si>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</si>
  <si>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</si>
  <si>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</si>
  <si>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</si>
  <si>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</si>
  <si>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</si>
  <si>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</si>
  <si>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</si>
  <si>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</si>
  <si>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</si>
  <si>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</si>
  <si>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</si>
  <si>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</si>
  <si>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</si>
  <si>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</si>
  <si>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</si>
  <si>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</si>
  <si>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</si>
  <si>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</si>
  <si>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</si>
  <si>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</si>
  <si>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</si>
  <si>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</si>
  <si>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</si>
  <si>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</si>
  <si>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</si>
  <si>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</si>
  <si>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</si>
  <si>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</si>
  <si>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</si>
  <si>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</si>
  <si>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</si>
  <si>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</si>
  <si>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</si>
  <si>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</si>
  <si>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</si>
  <si>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</si>
  <si>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</si>
  <si>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</si>
  <si>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</si>
  <si>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</si>
  <si>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</si>
  <si>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</si>
  <si>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</si>
  <si>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</si>
  <si>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</si>
  <si>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</si>
  <si>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</si>
  <si>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</si>
  <si>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</si>
  <si>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</si>
  <si>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</si>
  <si>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</si>
  <si>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</si>
  <si>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</si>
  <si>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</si>
  <si>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</si>
  <si>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</si>
  <si>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</si>
  <si>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</si>
  <si>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</si>
  <si>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</si>
  <si>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</si>
  <si>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</si>
  <si>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</si>
  <si>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</si>
  <si>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</si>
  <si>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</si>
  <si>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</si>
  <si>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</si>
  <si>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</si>
  <si>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</si>
  <si>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</si>
  <si>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</si>
  <si>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</si>
  <si>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</si>
  <si>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</si>
  <si>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</si>
  <si>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</si>
  <si>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</si>
  <si>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</si>
  <si>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</si>
  <si>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</si>
  <si>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</si>
  <si>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</si>
  <si>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</si>
  <si>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</si>
  <si>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</si>
  <si>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</si>
  <si>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</si>
  <si>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</si>
  <si>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</si>
  <si>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</si>
  <si>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</si>
  <si>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</si>
  <si>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</si>
  <si>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</si>
  <si>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</si>
  <si>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</si>
  <si>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</si>
  <si>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</si>
  <si>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</si>
  <si>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</si>
  <si>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</si>
  <si>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</si>
  <si>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</si>
  <si>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</si>
  <si>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</si>
  <si>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</si>
  <si>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</si>
  <si>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</si>
  <si>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</si>
  <si>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</si>
  <si>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</si>
  <si>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</si>
  <si>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</si>
  <si>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</si>
  <si>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</si>
  <si>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</si>
  <si>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</si>
  <si>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</si>
  <si>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</si>
  <si>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</si>
  <si>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</si>
  <si>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</si>
  <si>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</si>
  <si>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</si>
  <si>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</si>
  <si>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</si>
  <si>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</si>
  <si>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</si>
  <si>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</si>
  <si>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</si>
  <si>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</si>
  <si>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</si>
  <si>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</si>
  <si>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</si>
  <si>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</si>
  <si>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</si>
  <si>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</si>
  <si>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</si>
  <si>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</si>
  <si>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</si>
  <si>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</si>
  <si>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</si>
  <si>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</si>
  <si>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</si>
  <si>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</si>
  <si>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</si>
  <si>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</si>
  <si>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</si>
  <si>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</si>
  <si>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</si>
  <si>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</si>
  <si>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</si>
  <si>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</si>
  <si>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</si>
  <si>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</si>
  <si>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</si>
  <si>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</si>
  <si>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</si>
  <si>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</si>
  <si>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</si>
  <si>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</si>
  <si>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</si>
  <si>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</si>
  <si>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</si>
  <si>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</si>
  <si>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</si>
  <si>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</si>
  <si>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</si>
  <si>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</si>
  <si>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</si>
  <si>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</si>
  <si>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</si>
  <si>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</si>
  <si>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</si>
  <si>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</si>
  <si>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</si>
  <si>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</si>
  <si>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</si>
  <si>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</si>
  <si>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</si>
  <si>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</si>
  <si>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</si>
  <si>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</si>
  <si>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</si>
  <si>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</si>
  <si>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</si>
  <si>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</si>
  <si>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</si>
  <si>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</si>
  <si>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</si>
  <si>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</si>
  <si>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</si>
  <si>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</si>
  <si>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</si>
  <si>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</si>
  <si>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</si>
  <si>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</si>
  <si>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</si>
  <si>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</si>
  <si>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</si>
  <si>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</si>
  <si>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</si>
  <si>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</si>
  <si>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</si>
  <si>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</si>
  <si>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</si>
  <si>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</si>
  <si>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</si>
  <si>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</si>
  <si>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</si>
  <si>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</si>
  <si>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</si>
  <si>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</si>
  <si>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</si>
  <si>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</si>
  <si>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</si>
  <si>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</si>
  <si>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</si>
  <si>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</si>
  <si>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</si>
  <si>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</si>
  <si>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</si>
  <si>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</si>
  <si>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</si>
  <si>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</si>
  <si>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</si>
  <si>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</si>
  <si>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</si>
  <si>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</si>
  <si>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</si>
  <si>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</si>
  <si>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</si>
  <si>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</si>
  <si>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</si>
  <si>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</si>
  <si>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</si>
  <si>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</si>
  <si>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</si>
  <si>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</si>
  <si>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</si>
  <si>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</si>
  <si>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</si>
  <si>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</si>
  <si>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</si>
  <si>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</si>
  <si>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</si>
  <si>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</si>
  <si>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</si>
  <si>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</si>
  <si>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</si>
  <si>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</si>
  <si>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</si>
  <si>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</si>
  <si>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</si>
  <si>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</si>
  <si>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</si>
  <si>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</si>
  <si>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</si>
  <si>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</si>
  <si>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</si>
  <si>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</si>
  <si>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</si>
  <si>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</si>
  <si>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</si>
  <si>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</si>
  <si>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</si>
  <si>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</si>
  <si>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</si>
  <si>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</si>
  <si>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</si>
  <si>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</si>
  <si>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</si>
  <si>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</si>
  <si>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</si>
  <si>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</si>
  <si>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</si>
  <si>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</si>
  <si>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</si>
  <si>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</si>
  <si>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</si>
  <si>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</si>
  <si>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</si>
  <si>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</si>
  <si>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</si>
  <si>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</si>
  <si>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</si>
  <si>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</si>
  <si>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</si>
  <si>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</si>
  <si>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</si>
  <si>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</si>
  <si>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</si>
  <si>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</si>
  <si>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</si>
  <si>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</si>
  <si>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</si>
  <si>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</si>
  <si>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</si>
  <si>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</si>
  <si>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</si>
  <si>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</si>
  <si>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</si>
  <si>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</si>
  <si>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</si>
  <si>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</si>
  <si>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</si>
  <si>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</si>
  <si>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</si>
  <si>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</si>
  <si>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</si>
  <si>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</si>
  <si>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</si>
  <si>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</si>
  <si>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</si>
  <si>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</si>
  <si>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</si>
  <si>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</si>
  <si>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</si>
  <si>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</si>
  <si>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</si>
  <si>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</si>
  <si>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</si>
  <si>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</si>
  <si>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</si>
  <si>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</si>
  <si>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</si>
  <si>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</si>
  <si>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</si>
  <si>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</si>
  <si>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</si>
  <si>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</si>
  <si>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</si>
  <si>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</si>
  <si>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</si>
  <si>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</si>
  <si>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</si>
  <si>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</si>
  <si>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</si>
  <si>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</si>
  <si>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</si>
  <si>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</si>
  <si>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</si>
  <si>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</si>
  <si>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</si>
  <si>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</si>
  <si>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</si>
  <si>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</si>
  <si>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</si>
  <si>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</si>
  <si>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</si>
  <si>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</si>
  <si>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</si>
  <si>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</si>
  <si>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</si>
  <si>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</si>
  <si>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</si>
  <si>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</si>
  <si>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</si>
  <si>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</si>
  <si>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</si>
  <si>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</si>
  <si>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</si>
  <si>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</si>
  <si>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</si>
  <si>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</si>
  <si>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</si>
  <si>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</si>
  <si>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</si>
  <si>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</si>
  <si>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</si>
  <si>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</si>
  <si>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</si>
  <si>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</si>
  <si>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</si>
  <si>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</si>
  <si>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</si>
  <si>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</si>
  <si>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</si>
  <si>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</si>
  <si>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</si>
  <si>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</si>
  <si>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</si>
  <si>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</si>
  <si>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</si>
  <si>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</si>
  <si>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</si>
  <si>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</si>
  <si>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</si>
  <si>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</si>
  <si>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</si>
  <si>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</si>
  <si>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</si>
  <si>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</si>
  <si>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</si>
  <si>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</si>
  <si>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</si>
  <si>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</si>
  <si>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</si>
  <si>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</si>
  <si>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</si>
  <si>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</si>
  <si>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</si>
  <si>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</si>
  <si>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</si>
  <si>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</si>
  <si>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</si>
  <si>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</si>
  <si>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</si>
  <si>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</si>
  <si>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</si>
  <si>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</si>
  <si>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</si>
  <si>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</si>
  <si>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</si>
  <si>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</si>
  <si>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</si>
  <si>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</si>
  <si>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</si>
  <si>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</si>
  <si>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</si>
  <si>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</si>
  <si>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</si>
  <si>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</si>
  <si>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</si>
  <si>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</si>
  <si>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</si>
  <si>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</si>
  <si>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</si>
  <si>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</si>
  <si>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</si>
  <si>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</si>
  <si>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</si>
  <si>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</si>
  <si>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</si>
  <si>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</si>
  <si>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</si>
  <si>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</si>
  <si>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</si>
  <si>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</si>
  <si>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</si>
  <si>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</si>
  <si>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</si>
  <si>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</si>
  <si>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</si>
  <si>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</si>
  <si>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</si>
  <si>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</si>
  <si>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</si>
  <si>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</si>
  <si>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</si>
  <si>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</si>
  <si>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</si>
  <si>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</si>
  <si>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</si>
  <si>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</si>
  <si>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</si>
  <si>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</si>
  <si>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</si>
  <si>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</si>
  <si>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</si>
  <si>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</si>
  <si>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</si>
  <si>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</si>
  <si>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</si>
  <si>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</si>
  <si>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</si>
  <si>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</si>
  <si>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</si>
  <si>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</si>
  <si>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</si>
  <si>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</si>
  <si>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</si>
  <si>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</si>
  <si>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</si>
  <si>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</si>
  <si>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</si>
  <si>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</si>
  <si>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</si>
  <si>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</si>
  <si>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</si>
  <si>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</si>
  <si>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</si>
  <si>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</si>
  <si>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</si>
  <si>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</si>
  <si>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</si>
  <si>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</si>
  <si>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</si>
  <si>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</si>
  <si>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</si>
  <si>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</si>
  <si>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</si>
  <si>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</si>
  <si>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</si>
  <si>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</si>
  <si>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</si>
  <si>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</si>
  <si>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</si>
  <si>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</si>
  <si>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</si>
  <si>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</si>
  <si>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</si>
  <si>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</si>
  <si>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</si>
  <si>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</si>
  <si>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</si>
  <si>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</si>
  <si>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</si>
  <si>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</si>
  <si>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</si>
  <si>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</si>
  <si>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</si>
  <si>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</si>
  <si>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</si>
  <si>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</si>
  <si>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</si>
  <si>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</si>
  <si>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</si>
  <si>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</si>
  <si>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</si>
  <si>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</si>
  <si>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</si>
  <si>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</si>
  <si>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</si>
  <si>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</si>
  <si>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</si>
  <si>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</si>
  <si>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</si>
  <si>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</si>
  <si>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</si>
  <si>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</si>
  <si>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</si>
  <si>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</si>
  <si>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</si>
  <si>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</si>
  <si>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</si>
  <si>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</si>
  <si>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</si>
  <si>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</si>
  <si>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</si>
  <si>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</si>
  <si>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</si>
  <si>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</si>
  <si>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</si>
  <si>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</si>
  <si>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</si>
  <si>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</si>
  <si>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</si>
  <si>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</si>
  <si>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</si>
  <si>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</si>
  <si>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</si>
  <si>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</si>
  <si>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</si>
  <si>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</si>
  <si>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</si>
  <si>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</si>
  <si>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</si>
  <si>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</si>
  <si>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</si>
  <si>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</si>
  <si>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</si>
  <si>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</si>
  <si>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</si>
  <si>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</si>
  <si>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</si>
  <si>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</si>
  <si>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</si>
  <si>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</si>
  <si>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</si>
  <si>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</si>
  <si>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</si>
  <si>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</si>
  <si>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</si>
  <si>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</si>
  <si>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</si>
  <si>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</si>
  <si>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</si>
  <si>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</si>
  <si>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</si>
  <si>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</si>
  <si>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</si>
  <si>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</si>
  <si>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</si>
  <si>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</si>
  <si>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</si>
  <si>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</si>
  <si>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</si>
  <si>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</si>
  <si>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</si>
  <si>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</si>
  <si>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</si>
  <si>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</si>
  <si>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</si>
  <si>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</si>
  <si>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</si>
  <si>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</si>
  <si>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</si>
  <si>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</si>
  <si>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</si>
  <si>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</si>
  <si>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</si>
  <si>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</si>
  <si>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</si>
  <si>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</si>
  <si>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</si>
  <si>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</si>
  <si>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</si>
  <si>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</si>
  <si>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</si>
  <si>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</si>
  <si>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</si>
  <si>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</si>
  <si>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</si>
  <si>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</si>
  <si>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</si>
  <si>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</si>
  <si>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</si>
  <si>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</si>
  <si>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</si>
  <si>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</si>
  <si>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</si>
  <si>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</si>
  <si>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</si>
  <si>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</si>
  <si>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</si>
  <si>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</si>
  <si>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</si>
  <si>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</si>
  <si>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</si>
  <si>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</si>
  <si>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</si>
  <si>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</si>
  <si>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</si>
  <si>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</si>
  <si>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</si>
  <si>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</si>
  <si>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</si>
  <si>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</si>
  <si>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</si>
  <si>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</si>
  <si>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</si>
  <si>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</si>
  <si>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</si>
  <si>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</si>
  <si>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</si>
  <si>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</si>
  <si>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</si>
  <si>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</si>
  <si>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</si>
  <si>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</si>
  <si>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</si>
  <si>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</si>
  <si>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</si>
  <si>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</si>
  <si>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</si>
  <si>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</si>
  <si>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</si>
  <si>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</si>
  <si>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</si>
  <si>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</si>
  <si>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</si>
  <si>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</si>
  <si>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</si>
  <si>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</si>
  <si>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</si>
  <si>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</si>
  <si>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</si>
  <si>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</si>
  <si>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</si>
  <si>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</si>
  <si>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</si>
  <si>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</si>
  <si>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</si>
  <si>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</si>
  <si>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</si>
  <si>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</si>
  <si>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</si>
  <si>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</si>
  <si>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</si>
  <si>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</si>
  <si>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</si>
  <si>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</si>
  <si>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</si>
  <si>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</si>
  <si>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</si>
  <si>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</si>
  <si>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</si>
  <si>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</si>
  <si>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</si>
  <si>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</si>
  <si>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</si>
  <si>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</si>
  <si>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</si>
  <si>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</si>
  <si>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</si>
  <si>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</si>
  <si>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</si>
  <si>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</si>
  <si>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</si>
  <si>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</si>
  <si>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</si>
  <si>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</si>
  <si>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</si>
  <si>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</si>
  <si>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</si>
  <si>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</si>
  <si>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</si>
  <si>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</si>
  <si>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</si>
  <si>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</si>
  <si>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</si>
  <si>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</si>
  <si>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</si>
  <si>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</si>
  <si>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</si>
  <si>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</si>
  <si>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</si>
  <si>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</si>
  <si>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</si>
  <si>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</si>
  <si>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</si>
  <si>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</si>
  <si>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</si>
  <si>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</si>
  <si>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</si>
  <si>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</si>
  <si>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</si>
  <si>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</si>
  <si>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</si>
  <si>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</si>
  <si>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</si>
  <si>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</si>
  <si>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</si>
  <si>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</si>
  <si>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</si>
  <si>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</si>
  <si>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</si>
  <si>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</si>
  <si>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</si>
  <si>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</si>
  <si>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</si>
  <si>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</si>
  <si>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</si>
  <si>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</si>
  <si>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</si>
  <si>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</si>
  <si>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</si>
  <si>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</si>
  <si>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</si>
  <si>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</si>
  <si>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</si>
  <si>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</si>
  <si>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</si>
  <si>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</si>
  <si>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</si>
  <si>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</si>
  <si>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</si>
  <si>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</si>
  <si>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</si>
  <si>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</si>
  <si>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</si>
  <si>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</si>
  <si>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</si>
  <si>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</si>
  <si>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</si>
  <si>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</si>
  <si>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</si>
  <si>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</si>
  <si>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</si>
  <si>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</si>
  <si>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</si>
  <si>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</si>
  <si>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</si>
  <si>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</si>
  <si>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</si>
  <si>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</si>
  <si>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</si>
  <si>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</si>
  <si>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</si>
  <si>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</si>
  <si>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</si>
  <si>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</si>
  <si>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</si>
  <si>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</si>
  <si>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</si>
  <si>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</si>
  <si>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</si>
  <si>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</si>
  <si>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</si>
  <si>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</si>
  <si>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</si>
  <si>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</si>
  <si>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</si>
  <si>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</si>
  <si>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</si>
  <si>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</si>
  <si>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</si>
  <si>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</si>
  <si>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</si>
  <si>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</si>
  <si>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</si>
  <si>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</si>
  <si>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</si>
  <si>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</si>
  <si>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</si>
  <si>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</si>
  <si>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</si>
  <si>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</si>
  <si>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</si>
  <si>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</si>
  <si>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</si>
  <si>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</si>
  <si>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</si>
  <si>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</si>
  <si>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</si>
  <si>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</si>
  <si>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</si>
  <si>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</si>
  <si>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</si>
  <si>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</si>
  <si>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</si>
  <si>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</si>
  <si>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</si>
  <si>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</si>
  <si>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</si>
  <si>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</si>
  <si>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</si>
  <si>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</si>
  <si>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</si>
  <si>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</si>
  <si>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</si>
  <si>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</si>
  <si>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</si>
  <si>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</si>
  <si>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</si>
  <si>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</si>
  <si>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</si>
  <si>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</si>
  <si>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</si>
  <si>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</si>
  <si>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</si>
  <si>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</si>
  <si>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</si>
  <si>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</si>
  <si>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</si>
  <si>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</si>
  <si>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</si>
  <si>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</si>
  <si>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</si>
  <si>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</si>
  <si>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</si>
  <si>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</si>
  <si>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</si>
  <si>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</si>
  <si>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</si>
  <si>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</si>
  <si>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</si>
  <si>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</si>
  <si>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</si>
  <si>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</si>
  <si>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</si>
  <si>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</si>
  <si>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</si>
  <si>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</si>
  <si>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</si>
  <si>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</si>
  <si>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</si>
  <si>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</si>
  <si>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</si>
  <si>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</si>
  <si>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</si>
  <si>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</si>
  <si>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</si>
  <si>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</si>
  <si>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</si>
  <si>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</si>
  <si>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</si>
  <si>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</si>
  <si>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</si>
  <si>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</si>
  <si>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</si>
  <si>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</si>
  <si>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</si>
  <si>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</si>
  <si>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</si>
  <si>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</si>
  <si>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</si>
  <si>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</si>
  <si>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</si>
  <si>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</si>
  <si>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</si>
  <si>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</si>
  <si>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</si>
  <si>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</si>
  <si>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</si>
  <si>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</si>
  <si>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</si>
  <si>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</si>
  <si>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</si>
  <si>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</si>
  <si>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</si>
  <si>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</si>
  <si>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</si>
  <si>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</si>
  <si>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</si>
  <si>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</si>
  <si>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</si>
  <si>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</si>
  <si>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</si>
  <si>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</si>
  <si>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</si>
  <si>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</si>
  <si>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</si>
  <si>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</si>
  <si>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</si>
  <si>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</si>
  <si>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</si>
  <si>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</si>
  <si>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</si>
  <si>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</si>
  <si>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</si>
  <si>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</si>
  <si>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</si>
  <si>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</si>
  <si>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</si>
  <si>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</si>
  <si>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</si>
  <si>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</si>
  <si>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</si>
  <si>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</si>
  <si>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</si>
  <si>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</si>
  <si>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</si>
  <si>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</si>
  <si>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</si>
  <si>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</si>
  <si>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</si>
  <si>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</si>
  <si>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</si>
  <si>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</si>
  <si>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</si>
  <si>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</si>
  <si>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</si>
  <si>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</si>
  <si>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</si>
  <si>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</si>
  <si>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</si>
  <si>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</si>
  <si>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</si>
  <si>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</si>
  <si>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</si>
  <si>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</si>
  <si>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</si>
  <si>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</si>
  <si>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</si>
  <si>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</si>
  <si>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</si>
  <si>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</si>
  <si>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</si>
  <si>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</si>
  <si>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</si>
  <si>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</si>
  <si>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</si>
  <si>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</si>
  <si>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</si>
  <si>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</si>
  <si>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</si>
  <si>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</si>
  <si>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</si>
  <si>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</si>
  <si>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</si>
  <si>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</si>
  <si>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</si>
  <si>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</si>
  <si>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</si>
  <si>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</si>
  <si>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</si>
  <si>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</si>
  <si>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</si>
  <si>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</si>
  <si>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</si>
  <si>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</si>
  <si>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</si>
  <si>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</si>
  <si>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</si>
  <si>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</si>
  <si>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</si>
  <si>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</si>
  <si>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</si>
  <si>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</si>
  <si>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</si>
  <si>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</si>
  <si>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</si>
  <si>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</si>
  <si>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</si>
  <si>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</si>
  <si>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</si>
  <si>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</si>
  <si>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</si>
  <si>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</si>
  <si>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</si>
  <si>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</si>
  <si>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</si>
  <si>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</si>
  <si>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</si>
  <si>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</si>
  <si>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</si>
  <si>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</si>
  <si>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</si>
  <si>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</si>
  <si>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</si>
  <si>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</si>
  <si>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</si>
  <si>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</si>
  <si>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</si>
  <si>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</si>
  <si>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</si>
  <si>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</si>
  <si>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</si>
  <si>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</si>
  <si>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</si>
  <si>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</si>
  <si>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</si>
  <si>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</si>
  <si>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</si>
  <si>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</si>
  <si>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</si>
  <si>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</si>
  <si>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</si>
  <si>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</si>
  <si>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</si>
  <si>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</si>
  <si>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</si>
  <si>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</si>
  <si>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</si>
  <si>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</si>
  <si>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</si>
  <si>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</si>
  <si>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</si>
  <si>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</si>
  <si>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</si>
  <si>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</si>
  <si>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</si>
  <si>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</si>
  <si>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</si>
  <si>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</si>
  <si>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</si>
  <si>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</si>
  <si>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</si>
  <si>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</si>
  <si>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</si>
  <si>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</si>
  <si>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</si>
  <si>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</si>
  <si>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</si>
  <si>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</si>
  <si>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</si>
  <si>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</si>
  <si>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</si>
  <si>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</si>
  <si>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</si>
  <si>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</si>
  <si>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</si>
  <si>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</si>
  <si>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</si>
  <si>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</si>
  <si>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</si>
  <si>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</si>
  <si>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</si>
  <si>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</si>
  <si>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</si>
  <si>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</si>
  <si>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</si>
  <si>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</si>
  <si>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</si>
  <si>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</si>
  <si>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</si>
  <si>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</si>
  <si>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</si>
  <si>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</si>
  <si>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</si>
  <si>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</si>
  <si>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</si>
  <si>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</si>
  <si>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</si>
  <si>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</si>
  <si>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</si>
  <si>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</si>
  <si>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</si>
  <si>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</si>
  <si>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</si>
  <si>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</si>
  <si>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</si>
  <si>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</si>
  <si>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</si>
  <si>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</si>
  <si>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</si>
  <si>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</si>
  <si>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</si>
  <si>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</si>
  <si>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</si>
  <si>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</si>
  <si>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</si>
  <si>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</si>
  <si>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</si>
  <si>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</si>
  <si>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</si>
  <si>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</si>
  <si>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</si>
  <si>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</si>
  <si>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</si>
  <si>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</si>
  <si>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</si>
  <si>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</si>
  <si>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</si>
  <si>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</si>
  <si>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</si>
  <si>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</si>
  <si>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</si>
  <si>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</si>
  <si>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</si>
  <si>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</si>
  <si>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</si>
  <si>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</si>
  <si>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</si>
  <si>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</si>
  <si>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</si>
  <si>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</si>
  <si>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</si>
  <si>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</si>
  <si>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</si>
  <si>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</si>
  <si>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</si>
  <si>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</si>
  <si>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</si>
  <si>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</si>
  <si>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</si>
  <si>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</si>
  <si>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</si>
  <si>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</si>
  <si>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</si>
  <si>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</si>
  <si>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</si>
  <si>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</si>
  <si>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</si>
  <si>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</si>
  <si>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</si>
  <si>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</si>
  <si>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</si>
  <si>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</si>
  <si>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</si>
  <si>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</si>
  <si>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</si>
  <si>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</si>
  <si>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</si>
  <si>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</si>
  <si>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</si>
  <si>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</si>
  <si>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</si>
  <si>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</si>
  <si>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</si>
  <si>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</si>
  <si>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</si>
  <si>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</si>
  <si>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</si>
  <si>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</si>
  <si>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</si>
  <si>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</si>
  <si>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</si>
  <si>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</si>
  <si>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</si>
  <si>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</si>
  <si>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</si>
  <si>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</si>
  <si>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</si>
  <si>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</si>
  <si>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</si>
  <si>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</si>
  <si>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</si>
  <si>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</si>
  <si>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</si>
  <si>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</si>
  <si>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</si>
  <si>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</si>
  <si>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</si>
  <si>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</si>
  <si>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</si>
  <si>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</si>
  <si>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</si>
  <si>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</si>
  <si>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</si>
  <si>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</si>
  <si>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</si>
  <si>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</si>
  <si>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</si>
  <si>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</si>
  <si>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</si>
  <si>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</si>
  <si>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</si>
  <si>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</si>
  <si>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</si>
  <si>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</si>
  <si>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</si>
  <si>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</si>
  <si>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</si>
  <si>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</si>
  <si>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</si>
  <si>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</si>
  <si>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</si>
  <si>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</si>
  <si>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</si>
  <si>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</si>
  <si>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</si>
  <si>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</si>
  <si>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</si>
  <si>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</si>
  <si>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</si>
  <si>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</si>
  <si>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</si>
  <si>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</si>
  <si>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</si>
  <si>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</si>
  <si>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</si>
  <si>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</si>
  <si>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</si>
  <si>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</si>
  <si>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</si>
  <si>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</si>
  <si>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</si>
  <si>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</si>
  <si>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</si>
  <si>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</si>
  <si>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</si>
  <si>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</si>
  <si>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</si>
  <si>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</si>
  <si>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</si>
  <si>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</si>
  <si>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</si>
  <si>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</si>
  <si>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</si>
  <si>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</si>
  <si>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</si>
  <si>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</si>
  <si>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</si>
  <si>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</si>
  <si>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</si>
  <si>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</si>
  <si>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</si>
  <si>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</si>
  <si>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</si>
  <si>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</si>
  <si>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</si>
  <si>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</si>
  <si>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</si>
  <si>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</si>
  <si>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</si>
  <si>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</si>
  <si>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</si>
  <si>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</si>
  <si>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</si>
  <si>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</si>
  <si>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</si>
  <si>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</si>
  <si>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</si>
  <si>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</si>
  <si>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</si>
  <si>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</si>
  <si>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</si>
  <si>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</si>
  <si>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</si>
  <si>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</si>
  <si>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</si>
  <si>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</si>
  <si>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</si>
  <si>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</si>
  <si>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</si>
  <si>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</si>
  <si>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</si>
  <si>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</si>
  <si>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</si>
  <si>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</si>
  <si>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</si>
  <si>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</si>
  <si>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</si>
  <si>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</si>
  <si>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</si>
  <si>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</si>
  <si>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</si>
  <si>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</si>
  <si>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</si>
  <si>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</si>
  <si>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</si>
  <si>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</si>
  <si>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</si>
  <si>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</si>
  <si>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</si>
  <si>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</si>
  <si>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</si>
  <si>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</si>
  <si>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</si>
  <si>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</si>
  <si>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</si>
  <si>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</si>
  <si>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</si>
  <si>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</si>
  <si>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</si>
  <si>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</si>
  <si>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</si>
  <si>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</si>
  <si>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</si>
  <si>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</si>
  <si>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</si>
  <si>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</si>
  <si>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</si>
  <si>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</si>
  <si>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</si>
  <si>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</si>
  <si>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</si>
  <si>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</si>
  <si>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</si>
  <si>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</si>
  <si>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</si>
  <si>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</si>
  <si>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</si>
  <si>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</si>
  <si>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</si>
  <si>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</si>
  <si>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</si>
  <si>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</si>
  <si>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</si>
  <si>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</si>
  <si>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</si>
  <si>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</si>
  <si>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</si>
  <si>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</si>
  <si>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</si>
  <si>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</si>
  <si>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</si>
  <si>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</si>
  <si>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</si>
  <si>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</si>
  <si>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</si>
  <si>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</si>
  <si>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</si>
  <si>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</si>
  <si>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</si>
  <si>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</si>
  <si>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</si>
  <si>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</si>
  <si>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</si>
  <si>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</si>
  <si>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</si>
  <si>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</si>
  <si>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</si>
  <si>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</si>
  <si>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</si>
  <si>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</si>
  <si>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</si>
  <si>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</si>
  <si>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</si>
  <si>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</si>
  <si>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</si>
  <si>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</si>
  <si>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</si>
  <si>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</si>
  <si>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</si>
  <si>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</si>
  <si>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</si>
  <si>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</si>
  <si>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</si>
  <si>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</si>
  <si>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</si>
  <si>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</si>
  <si>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</si>
  <si>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</si>
  <si>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</si>
  <si>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</si>
  <si>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</si>
  <si>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</si>
  <si>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</si>
  <si>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</si>
  <si>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</si>
  <si>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</si>
  <si>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</si>
  <si>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</si>
  <si>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</si>
  <si>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</si>
  <si>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</si>
  <si>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</si>
  <si>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</si>
  <si>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</si>
  <si>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</si>
  <si>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</si>
  <si>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</si>
  <si>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</si>
  <si>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</si>
  <si>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</si>
  <si>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</si>
  <si>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</si>
  <si>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</si>
  <si>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</si>
  <si>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</si>
  <si>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</si>
  <si>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</si>
  <si>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</si>
  <si>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</si>
  <si>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</si>
  <si>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</si>
  <si>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</si>
  <si>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</si>
  <si>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</si>
  <si>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</si>
  <si>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</si>
  <si>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</si>
  <si>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</si>
  <si>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</si>
  <si>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</si>
  <si>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</si>
  <si>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</si>
  <si>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</si>
  <si>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</si>
  <si>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</si>
  <si>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</si>
  <si>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</si>
  <si>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</si>
  <si>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</si>
  <si>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</si>
  <si>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</si>
  <si>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</si>
  <si>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</si>
  <si>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</si>
  <si>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</si>
  <si>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</si>
  <si>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</si>
  <si>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</si>
  <si>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</si>
  <si>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</si>
  <si>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</si>
  <si>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</si>
  <si>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</si>
  <si>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</si>
  <si>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</si>
  <si>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</si>
  <si>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</si>
  <si>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</si>
  <si>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</si>
  <si>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</si>
  <si>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</si>
  <si>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</si>
  <si>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</si>
  <si>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</si>
  <si>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</si>
  <si>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</si>
  <si>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</si>
  <si>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</si>
  <si>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</si>
  <si>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</si>
  <si>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</si>
  <si>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</si>
  <si>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</si>
  <si>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</si>
  <si>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</si>
  <si>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</si>
  <si>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</si>
  <si>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</si>
  <si>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</si>
  <si>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</si>
  <si>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</si>
  <si>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</si>
  <si>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</si>
  <si>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</si>
  <si>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</si>
  <si>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</si>
  <si>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</si>
  <si>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</si>
  <si>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</si>
  <si>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</si>
  <si>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</si>
  <si>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</si>
  <si>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</si>
  <si>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</si>
  <si>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</si>
  <si>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</si>
  <si>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</si>
  <si>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</si>
  <si>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</si>
  <si>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</si>
  <si>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</si>
  <si>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</si>
  <si>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</si>
  <si>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</si>
  <si>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</si>
  <si>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</si>
  <si>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</si>
  <si>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</si>
  <si>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</si>
  <si>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</si>
  <si>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</si>
  <si>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</si>
  <si>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</si>
  <si>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</si>
  <si>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</si>
  <si>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</si>
  <si>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</si>
  <si>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</si>
  <si>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</si>
  <si>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</si>
  <si>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</si>
  <si>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</si>
  <si>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</si>
  <si>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</si>
  <si>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</si>
  <si>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</si>
  <si>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</si>
  <si>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</si>
  <si>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</si>
  <si>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</si>
  <si>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</si>
  <si>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</si>
  <si>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</si>
  <si>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</si>
  <si>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</si>
  <si>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</si>
  <si>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</si>
  <si>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</si>
  <si>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</si>
  <si>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</si>
  <si>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</si>
  <si>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</si>
  <si>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</si>
  <si>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</si>
  <si>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</si>
  <si>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</si>
  <si>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</si>
  <si>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</si>
  <si>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</si>
  <si>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</si>
  <si>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</si>
  <si>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</si>
  <si>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</si>
  <si>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</si>
  <si>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</si>
  <si>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</si>
  <si>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</si>
  <si>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</si>
  <si>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</si>
  <si>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</si>
  <si>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</si>
  <si>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</si>
  <si>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</si>
  <si>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</si>
  <si>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</si>
  <si>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</si>
  <si>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</si>
  <si>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</si>
  <si>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</si>
  <si>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</si>
  <si>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</si>
  <si>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</si>
  <si>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</si>
  <si>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</si>
  <si>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</si>
  <si>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</si>
  <si>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</si>
  <si>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</si>
  <si>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</si>
  <si>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</si>
  <si>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</si>
  <si>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</si>
  <si>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</si>
  <si>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</si>
  <si>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</si>
  <si>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</si>
  <si>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</si>
  <si>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</si>
  <si>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</si>
  <si>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</si>
  <si>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</si>
  <si>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</si>
  <si>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</si>
  <si>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</si>
  <si>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</si>
  <si>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</si>
  <si>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</si>
  <si>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</si>
  <si>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</si>
  <si>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</si>
  <si>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</si>
  <si>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</si>
  <si>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</si>
  <si>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</si>
  <si>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</si>
  <si>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</si>
  <si>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</si>
  <si>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</si>
  <si>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</si>
  <si>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</si>
  <si>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</si>
  <si>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</si>
  <si>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</si>
  <si>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</si>
  <si>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</si>
  <si>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</si>
  <si>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</si>
  <si>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</si>
  <si>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</si>
  <si>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</si>
  <si>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</si>
  <si>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</si>
  <si>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</si>
  <si>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</si>
  <si>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</si>
  <si>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</si>
  <si>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</si>
  <si>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</si>
  <si>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</si>
  <si>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</si>
  <si>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</si>
  <si>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</si>
  <si>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</si>
  <si>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</si>
  <si>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</si>
  <si>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</si>
  <si>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</si>
  <si>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</si>
  <si>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</si>
  <si>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</si>
  <si>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</si>
  <si>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</si>
  <si>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</si>
  <si>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</si>
  <si>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</si>
  <si>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</si>
  <si>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</si>
  <si>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</si>
  <si>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</si>
  <si>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</si>
  <si>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</si>
  <si>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</si>
  <si>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</si>
  <si>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</si>
  <si>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</si>
  <si>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</si>
  <si>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</si>
  <si>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</si>
  <si>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</si>
  <si>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</si>
  <si>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</si>
  <si>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</si>
  <si>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</si>
  <si>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</si>
  <si>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</si>
  <si>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</si>
  <si>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</si>
  <si>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</si>
  <si>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</si>
  <si>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</si>
  <si>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</si>
  <si>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</si>
  <si>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</si>
  <si>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</si>
  <si>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</si>
  <si>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</si>
  <si>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</si>
  <si>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</si>
  <si>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</si>
  <si>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</si>
  <si>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</si>
  <si>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</si>
  <si>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</si>
  <si>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</si>
  <si>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</si>
  <si>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</si>
  <si>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</si>
  <si>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</si>
  <si>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</si>
  <si>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</si>
  <si>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</si>
  <si>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</si>
  <si>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</si>
  <si>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</si>
  <si>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</si>
  <si>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</si>
  <si>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</si>
  <si>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</si>
  <si>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</si>
  <si>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</si>
  <si>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</si>
  <si>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</si>
  <si>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</si>
  <si>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</si>
  <si>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</si>
  <si>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</si>
  <si>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</si>
  <si>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</si>
  <si>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</si>
  <si>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</si>
  <si>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</si>
  <si>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</si>
  <si>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</si>
  <si>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</si>
  <si>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</si>
  <si>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</si>
  <si>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</si>
  <si>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</si>
  <si>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</si>
  <si>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</si>
  <si>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</si>
  <si>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</si>
  <si>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</si>
  <si>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</si>
  <si>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</si>
  <si>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</si>
  <si>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</si>
  <si>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</si>
  <si>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</si>
  <si>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</si>
  <si>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</si>
  <si>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</si>
  <si>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</si>
  <si>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</si>
  <si>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</si>
  <si>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</si>
  <si>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</si>
  <si>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</si>
  <si>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</si>
  <si>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</si>
  <si>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</si>
  <si>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</si>
  <si>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</si>
  <si>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</si>
  <si>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</si>
  <si>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</si>
  <si>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</si>
  <si>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</si>
  <si>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</si>
  <si>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</si>
  <si>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</si>
  <si>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</si>
  <si>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</si>
  <si>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</si>
  <si>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</si>
  <si>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</si>
  <si>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</si>
  <si>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</si>
  <si>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</si>
  <si>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</si>
  <si>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</si>
  <si>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</si>
  <si>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</si>
  <si>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</si>
  <si>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</si>
  <si>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</si>
  <si>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</si>
  <si>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</si>
  <si>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</si>
  <si>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</si>
  <si>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</si>
  <si>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</si>
  <si>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</si>
  <si>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</si>
  <si>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</si>
  <si>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</si>
  <si>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</si>
  <si>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</si>
  <si>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</si>
  <si>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</si>
  <si>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</si>
  <si>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</si>
  <si>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</si>
  <si>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</si>
  <si>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</si>
  <si>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</si>
  <si>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</si>
  <si>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</si>
  <si>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</si>
  <si>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</si>
  <si>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</si>
  <si>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</si>
  <si>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</si>
  <si>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</si>
  <si>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</si>
  <si>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</si>
  <si>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</si>
  <si>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</si>
  <si>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</si>
  <si>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</si>
  <si>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</si>
  <si>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</si>
  <si>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</si>
  <si>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</si>
  <si>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</si>
  <si>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</si>
  <si>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</si>
  <si>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</si>
  <si>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</si>
  <si>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</si>
  <si>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</si>
  <si>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</si>
  <si>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</si>
  <si>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</si>
  <si>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</si>
  <si>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</si>
  <si>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</si>
  <si>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</si>
  <si>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</si>
  <si>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</si>
  <si>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</si>
  <si>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</si>
  <si>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</si>
  <si>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</si>
  <si>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</si>
  <si>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</si>
  <si>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</si>
  <si>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</si>
  <si>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</si>
  <si>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</si>
  <si>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</si>
  <si>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</si>
  <si>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</si>
  <si>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</si>
  <si>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</si>
  <si>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</si>
  <si>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</si>
  <si>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</si>
  <si>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</si>
  <si>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</si>
  <si>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</si>
  <si>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</si>
  <si>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</si>
  <si>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</si>
  <si>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</si>
  <si>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</si>
  <si>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</si>
  <si>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</si>
  <si>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</si>
  <si>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</si>
  <si>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</si>
  <si>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</si>
  <si>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</si>
  <si>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</si>
  <si>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</si>
  <si>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</si>
  <si>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</si>
  <si>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</si>
  <si>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</si>
  <si>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</si>
  <si>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</si>
  <si>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</si>
  <si>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</si>
  <si>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</si>
  <si>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</si>
  <si>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</si>
  <si>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</si>
  <si>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</si>
  <si>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</si>
  <si>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</si>
  <si>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</si>
  <si>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</si>
  <si>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</si>
  <si>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</si>
  <si>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</si>
  <si>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</si>
  <si>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</si>
  <si>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</si>
  <si>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</si>
  <si>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</si>
  <si>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</si>
  <si>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</si>
  <si>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</si>
  <si>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</si>
  <si>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</si>
  <si>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</si>
  <si>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</si>
  <si>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</si>
  <si>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</si>
  <si>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</si>
  <si>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</si>
  <si>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</si>
  <si>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</si>
  <si>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</si>
  <si>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</si>
  <si>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</si>
  <si>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</si>
  <si>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</si>
  <si>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</si>
  <si>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</si>
  <si>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</si>
  <si>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</si>
  <si>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</si>
  <si>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</si>
  <si>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</si>
  <si>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</si>
  <si>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</si>
  <si>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</si>
  <si>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</si>
  <si>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</si>
  <si>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</si>
  <si>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</si>
  <si>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</si>
  <si>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</si>
  <si>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</si>
  <si>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</si>
  <si>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</si>
  <si>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</si>
  <si>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</si>
  <si>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</si>
  <si>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</si>
  <si>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</si>
  <si>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</si>
  <si>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</si>
  <si>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</si>
  <si>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</si>
  <si>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</si>
  <si>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</si>
  <si>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</si>
  <si>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</si>
  <si>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</si>
  <si>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</si>
  <si>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</si>
  <si>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</si>
  <si>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</si>
  <si>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</si>
  <si>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</si>
  <si>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</si>
  <si>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</si>
  <si>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</si>
  <si>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</si>
  <si>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</si>
  <si>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</si>
  <si>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</si>
  <si>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</si>
  <si>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</si>
  <si>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</si>
  <si>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</si>
  <si>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</si>
  <si>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</si>
  <si>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</si>
  <si>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</si>
  <si>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</si>
  <si>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</si>
  <si>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</si>
  <si>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</si>
  <si>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</si>
  <si>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</si>
  <si>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</si>
  <si>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</si>
  <si>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</si>
  <si>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</si>
  <si>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</si>
  <si>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</si>
  <si>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</si>
  <si>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</si>
  <si>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</si>
  <si>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</si>
  <si>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</si>
  <si>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</si>
  <si>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</si>
  <si>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</si>
  <si>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</si>
  <si>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</si>
  <si>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</si>
  <si>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</si>
  <si>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</si>
  <si>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</si>
  <si>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</si>
  <si>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</si>
  <si>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</si>
  <si>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</si>
  <si>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</si>
  <si>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</si>
  <si>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</si>
  <si>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</si>
  <si>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</si>
  <si>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</si>
  <si>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</si>
  <si>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</si>
  <si>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</si>
  <si>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</si>
  <si>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</si>
  <si>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</si>
  <si>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</si>
  <si>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</si>
  <si>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</si>
  <si>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</si>
  <si>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</si>
  <si>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</si>
  <si>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</si>
  <si>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</si>
  <si>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</si>
  <si>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</si>
  <si>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</si>
  <si>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</si>
  <si>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</si>
  <si>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</si>
  <si>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</si>
  <si>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</si>
  <si>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</si>
  <si>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</si>
  <si>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</si>
  <si>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</si>
  <si>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</si>
  <si>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</si>
  <si>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</si>
  <si>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</si>
  <si>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</si>
  <si>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</si>
  <si>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</si>
  <si>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</si>
  <si>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</si>
  <si>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</si>
  <si>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</si>
  <si>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</si>
  <si>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</si>
  <si>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</si>
  <si>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</si>
  <si>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</si>
  <si>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</si>
  <si>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</si>
  <si>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</si>
  <si>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</si>
  <si>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</si>
  <si>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</si>
  <si>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</si>
  <si>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</si>
  <si>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</si>
  <si>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</si>
  <si>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</si>
  <si>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</si>
  <si>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</si>
  <si>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</si>
  <si>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</si>
  <si>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</si>
  <si>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</si>
  <si>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</si>
  <si>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</si>
  <si>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</si>
  <si>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</si>
  <si>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</si>
  <si>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</si>
  <si>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</si>
  <si>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</si>
  <si>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</si>
  <si>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</si>
  <si>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</si>
  <si>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</si>
  <si>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</si>
  <si>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</si>
  <si>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</si>
  <si>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</si>
  <si>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</si>
  <si>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</si>
  <si>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</si>
  <si>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</si>
  <si>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</si>
  <si>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</si>
  <si>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</si>
  <si>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</si>
  <si>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</si>
  <si>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</si>
  <si>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</si>
  <si>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</si>
  <si>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</si>
  <si>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</si>
  <si>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</si>
  <si>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</si>
  <si>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</si>
  <si>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</si>
  <si>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</si>
  <si>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</si>
  <si>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</si>
  <si>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</si>
  <si>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</si>
  <si>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</si>
  <si>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</si>
  <si>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</si>
  <si>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</si>
  <si>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</si>
  <si>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</si>
  <si>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</si>
  <si>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</si>
  <si>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</si>
  <si>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</si>
  <si>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</si>
  <si>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</si>
  <si>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</si>
  <si>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</si>
  <si>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</si>
  <si>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</si>
  <si>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</si>
  <si>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</si>
  <si>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</si>
  <si>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</si>
  <si>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</si>
  <si>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</si>
  <si>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</si>
  <si>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</si>
  <si>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</si>
  <si>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</si>
  <si>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</si>
  <si>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</si>
  <si>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</si>
  <si>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</si>
  <si>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</si>
  <si>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</si>
  <si>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</si>
  <si>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</si>
  <si>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</si>
  <si>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</si>
  <si>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</si>
  <si>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</si>
  <si>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</si>
  <si>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</si>
  <si>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</si>
  <si>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</si>
  <si>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</si>
  <si>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</si>
  <si>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</si>
  <si>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</si>
  <si>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</si>
  <si>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</si>
  <si>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</si>
  <si>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</si>
  <si>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</si>
  <si>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</si>
  <si>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</si>
  <si>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</si>
  <si>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</si>
  <si>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</si>
  <si>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</si>
  <si>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</si>
  <si>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</si>
  <si>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</si>
  <si>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</si>
  <si>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</si>
  <si>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</si>
  <si>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</si>
  <si>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</si>
  <si>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</si>
  <si>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</si>
  <si>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</si>
  <si>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</si>
  <si>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</si>
  <si>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</si>
  <si>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</si>
  <si>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</si>
  <si>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</si>
  <si>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</si>
  <si>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</si>
  <si>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</si>
  <si>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</si>
  <si>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</si>
  <si>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</si>
  <si>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</si>
  <si>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</si>
  <si>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</si>
  <si>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</si>
  <si>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</si>
  <si>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</si>
  <si>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</si>
  <si>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</si>
  <si>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</si>
  <si>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</si>
  <si>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</si>
  <si>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</si>
  <si>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</si>
  <si>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</si>
  <si>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</si>
  <si>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</si>
  <si>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</si>
  <si>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</si>
  <si>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</si>
  <si>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</si>
  <si>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</si>
  <si>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</si>
  <si>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</si>
  <si>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</si>
  <si>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</si>
  <si>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</si>
  <si>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</si>
  <si>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</si>
  <si>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</si>
  <si>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</si>
  <si>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</si>
  <si>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</si>
  <si>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</si>
  <si>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</si>
  <si>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</si>
  <si>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</si>
  <si>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</si>
  <si>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</si>
  <si>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</si>
  <si>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</si>
  <si>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</si>
  <si>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</si>
  <si>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</si>
  <si>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</si>
  <si>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</si>
  <si>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</si>
  <si>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</si>
  <si>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</si>
  <si>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</si>
  <si>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</si>
  <si>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</si>
  <si>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</si>
  <si>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</si>
  <si>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</si>
  <si>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</si>
  <si>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</si>
  <si>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</si>
  <si>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</si>
  <si>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</si>
  <si>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</si>
  <si>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</si>
  <si>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</si>
  <si>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</si>
  <si>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</si>
  <si>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</si>
  <si>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</si>
  <si>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</si>
  <si>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</si>
  <si>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</si>
  <si>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</si>
  <si>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</si>
  <si>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</si>
  <si>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</si>
  <si>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</si>
  <si>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</si>
  <si>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</si>
  <si>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</si>
  <si>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</si>
  <si>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</si>
  <si>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</si>
  <si>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</si>
  <si>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</si>
  <si>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</si>
  <si>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</si>
  <si>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</si>
  <si>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</si>
  <si>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</si>
  <si>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</si>
  <si>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</si>
  <si>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</si>
  <si>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</si>
  <si>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</si>
  <si>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</si>
  <si>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</si>
  <si>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</si>
  <si>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</si>
  <si>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</si>
  <si>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</si>
  <si>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</si>
  <si>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</si>
  <si>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</si>
  <si>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</si>
  <si>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</si>
  <si>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</si>
  <si>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</si>
  <si>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</si>
  <si>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</si>
  <si>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</si>
  <si>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</si>
  <si>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</si>
  <si>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</si>
  <si>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</si>
  <si>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</si>
  <si>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</si>
  <si>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</si>
  <si>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</si>
  <si>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</si>
  <si>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</si>
  <si>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</si>
  <si>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</si>
  <si>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</si>
  <si>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</si>
  <si>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</si>
  <si>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</si>
  <si>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</si>
  <si>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</si>
  <si>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</si>
  <si>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</si>
  <si>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</si>
  <si>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</si>
  <si>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</si>
  <si>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</si>
  <si>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</si>
  <si>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</si>
  <si>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</si>
  <si>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</si>
  <si>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</si>
  <si>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</si>
  <si>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</si>
  <si>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</si>
  <si>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</si>
  <si>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</si>
  <si>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</si>
  <si>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</si>
  <si>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</si>
  <si>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</si>
  <si>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</si>
  <si>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</si>
  <si>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</si>
  <si>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</si>
  <si>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</si>
  <si>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</si>
  <si>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</si>
  <si>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</si>
  <si>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</si>
  <si>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</si>
  <si>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</si>
  <si>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</si>
  <si>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</si>
  <si>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</si>
  <si>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</si>
  <si>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</si>
  <si>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</si>
  <si>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</si>
  <si>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</si>
  <si>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</si>
  <si>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</si>
  <si>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</si>
  <si>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</si>
  <si>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</si>
  <si>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</si>
  <si>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</si>
  <si>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</si>
  <si>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</si>
  <si>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</si>
  <si>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</si>
  <si>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</si>
  <si>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</si>
  <si>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</si>
  <si>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</si>
  <si>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</si>
  <si>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</si>
  <si>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</si>
  <si>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</si>
  <si>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</si>
  <si>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</si>
  <si>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</si>
  <si>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</si>
  <si>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</si>
  <si>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</si>
  <si>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</si>
  <si>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</si>
  <si>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</si>
  <si>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</si>
  <si>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</si>
  <si>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</si>
  <si>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</si>
  <si>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</si>
  <si>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</si>
  <si>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</si>
  <si>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</si>
  <si>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</si>
  <si>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</si>
  <si>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</si>
  <si>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</si>
  <si>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</si>
  <si>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</si>
  <si>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</si>
  <si>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</si>
  <si>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</si>
  <si>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</si>
  <si>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</si>
  <si>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</si>
  <si>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</si>
  <si>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</si>
  <si>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</si>
  <si>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</si>
  <si>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</si>
  <si>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</si>
  <si>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</si>
  <si>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</si>
  <si>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</si>
  <si>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</si>
  <si>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</si>
  <si>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</si>
  <si>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</si>
  <si>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</si>
  <si>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</si>
  <si>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</si>
  <si>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</si>
  <si>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</si>
  <si>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</si>
  <si>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</si>
  <si>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</si>
  <si>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</si>
  <si>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</si>
  <si>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</si>
  <si>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</si>
  <si>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</si>
  <si>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</si>
  <si>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</si>
  <si>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</si>
  <si>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</si>
  <si>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</si>
  <si>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</si>
  <si>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</si>
  <si>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</si>
  <si>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</si>
  <si>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</si>
  <si>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</si>
  <si>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</si>
  <si>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</si>
  <si>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</si>
  <si>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</si>
  <si>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</si>
  <si>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</si>
  <si>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</si>
  <si>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</si>
  <si>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</si>
  <si>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</si>
  <si>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</si>
  <si>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</si>
  <si>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</si>
  <si>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</si>
  <si>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</si>
  <si>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</si>
  <si>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</si>
  <si>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</si>
  <si>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</si>
  <si>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</si>
  <si>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</si>
  <si>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</si>
  <si>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</si>
  <si>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</si>
  <si>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</si>
  <si>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</si>
  <si>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</si>
  <si>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</si>
  <si>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</si>
  <si>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</si>
  <si>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</si>
  <si>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</si>
  <si>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</si>
  <si>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</si>
  <si>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</si>
  <si>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</si>
  <si>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</si>
  <si>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</si>
  <si>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</si>
  <si>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</si>
  <si>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</si>
  <si>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</si>
  <si>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</si>
  <si>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</si>
  <si>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</si>
  <si>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</si>
  <si>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</si>
  <si>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</si>
  <si>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</si>
  <si>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</si>
  <si>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</si>
  <si>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</si>
  <si>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</si>
  <si>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</si>
  <si>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</si>
  <si>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</si>
  <si>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</si>
  <si>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</si>
  <si>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</si>
  <si>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</si>
  <si>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</si>
  <si>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</si>
  <si>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</si>
  <si>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</si>
  <si>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</si>
  <si>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</si>
  <si>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</si>
  <si>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</si>
  <si>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</si>
  <si>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</si>
  <si>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</si>
  <si>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</si>
  <si>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</si>
  <si>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</si>
  <si>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</si>
  <si>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</si>
  <si>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</si>
  <si>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</si>
  <si>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</si>
  <si>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</si>
  <si>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</si>
  <si>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</si>
  <si>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</si>
  <si>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</si>
  <si>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</si>
  <si>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</si>
  <si>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</si>
  <si>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</si>
  <si>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</si>
  <si>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</si>
  <si>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</si>
  <si>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</si>
  <si>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</si>
  <si>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</si>
  <si>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</si>
  <si>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</si>
  <si>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</si>
  <si>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</si>
  <si>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</si>
  <si>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</si>
  <si>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</si>
  <si>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</si>
  <si>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</si>
  <si>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</si>
  <si>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</si>
  <si>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</si>
  <si>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</si>
  <si>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</si>
  <si>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</si>
  <si>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</si>
  <si>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</si>
  <si>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</si>
  <si>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</si>
  <si>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</si>
  <si>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</si>
  <si>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</si>
  <si>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</si>
  <si>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</si>
  <si>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</si>
  <si>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</si>
  <si>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</si>
  <si>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</si>
  <si>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</si>
  <si>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</si>
  <si>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</si>
  <si>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</si>
  <si>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</si>
  <si>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</si>
  <si>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</si>
  <si>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</si>
  <si>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</si>
  <si>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</si>
  <si>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</si>
  <si>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</si>
  <si>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</si>
  <si>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</si>
  <si>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</si>
  <si>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</si>
  <si>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</si>
  <si>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</si>
  <si>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</si>
  <si>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</si>
  <si>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</si>
  <si>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</si>
  <si>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</si>
  <si>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</si>
  <si>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</si>
  <si>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</si>
  <si>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</si>
  <si>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</si>
  <si>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</si>
  <si>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</si>
  <si>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</si>
  <si>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</si>
  <si>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</si>
  <si>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</si>
  <si>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</si>
  <si>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</si>
  <si>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</si>
  <si>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</si>
  <si>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</si>
  <si>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</si>
  <si>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</si>
  <si>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</si>
  <si>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</si>
  <si>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</si>
  <si>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</si>
  <si>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</si>
  <si>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</si>
  <si>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</si>
  <si>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</si>
  <si>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</si>
  <si>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</si>
  <si>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</si>
  <si>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</si>
  <si>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</si>
  <si>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</si>
  <si>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</si>
  <si>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</si>
  <si>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</si>
  <si>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</si>
  <si>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</si>
  <si>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</si>
  <si>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</si>
  <si>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</si>
  <si>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</si>
  <si>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</si>
  <si>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</si>
  <si>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</si>
  <si>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</si>
  <si>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</si>
  <si>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</si>
  <si>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</si>
  <si>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</si>
  <si>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</si>
  <si>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</si>
  <si>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</si>
  <si>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</si>
  <si>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</si>
  <si>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</si>
  <si>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</si>
  <si>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</si>
  <si>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</si>
  <si>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</si>
  <si>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</si>
  <si>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</si>
  <si>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</si>
  <si>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</si>
  <si>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</si>
  <si>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</si>
  <si>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</si>
  <si>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</si>
  <si>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</si>
  <si>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</si>
  <si>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</si>
  <si>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</si>
  <si>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</si>
  <si>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</si>
  <si>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</si>
  <si>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</si>
  <si>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</si>
  <si>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</si>
  <si>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</si>
  <si>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</si>
  <si>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</si>
  <si>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</si>
  <si>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</si>
  <si>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</si>
  <si>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</si>
  <si>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</si>
  <si>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</si>
  <si>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</si>
  <si>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</si>
  <si>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</si>
  <si>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</si>
  <si>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</si>
  <si>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</si>
  <si>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</si>
  <si>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</si>
  <si>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</si>
  <si>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</si>
  <si>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</si>
  <si>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</si>
  <si>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</si>
  <si>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</si>
  <si>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</si>
  <si>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</si>
  <si>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</si>
  <si>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</si>
  <si>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</si>
  <si>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</si>
  <si>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</si>
  <si>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</si>
  <si>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</si>
  <si>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</si>
  <si>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</si>
  <si>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</si>
  <si>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</si>
  <si>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</si>
  <si>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</si>
  <si>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</si>
  <si>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</si>
  <si>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</si>
  <si>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</si>
  <si>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</si>
  <si>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</si>
  <si>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</si>
  <si>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</si>
  <si>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</si>
  <si>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</si>
  <si>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</si>
  <si>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</si>
  <si>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</si>
  <si>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</si>
  <si>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</si>
  <si>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</si>
  <si>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</si>
  <si>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</si>
  <si>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</si>
  <si>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</si>
  <si>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</si>
  <si>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</si>
  <si>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</si>
  <si>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</si>
  <si>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</si>
  <si>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</si>
  <si>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</si>
  <si>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</si>
  <si>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</si>
  <si>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</si>
  <si>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</si>
  <si>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</si>
  <si>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</si>
  <si>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</si>
  <si>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</si>
  <si>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</si>
  <si>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</si>
  <si>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</si>
  <si>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</si>
  <si>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</si>
  <si>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</si>
  <si>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</si>
  <si>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</si>
  <si>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</si>
  <si>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</si>
  <si>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</si>
  <si>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</si>
  <si>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</si>
  <si>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</si>
  <si>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</si>
  <si>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</si>
  <si>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</si>
  <si>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</si>
  <si>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</si>
  <si>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</si>
  <si>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</si>
  <si>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</si>
  <si>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</si>
  <si>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</si>
  <si>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</si>
  <si>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</si>
  <si>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</si>
  <si>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</si>
  <si>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</si>
  <si>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</si>
  <si>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</si>
  <si>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</si>
  <si>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</si>
  <si>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</si>
  <si>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</si>
  <si>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</si>
  <si>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</si>
  <si>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</si>
  <si>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</si>
  <si>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</si>
  <si>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</si>
  <si>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</si>
  <si>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</si>
  <si>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</si>
  <si>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</si>
  <si>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</si>
  <si>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</si>
  <si>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</si>
  <si>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</si>
  <si>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</si>
  <si>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</si>
  <si>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</si>
  <si>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</si>
  <si>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</si>
  <si>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</si>
  <si>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</si>
  <si>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</si>
  <si>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</si>
  <si>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</si>
  <si>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</si>
  <si>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</si>
  <si>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</si>
  <si>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</si>
  <si>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</si>
  <si>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</si>
  <si>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</si>
  <si>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</si>
  <si>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</si>
  <si>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</si>
  <si>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</si>
  <si>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</si>
  <si>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</si>
  <si>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</si>
  <si>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</si>
  <si>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</si>
  <si>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</si>
  <si>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</si>
  <si>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</si>
  <si>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</si>
  <si>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</si>
  <si>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</si>
  <si>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</si>
  <si>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</si>
  <si>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</si>
  <si>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</si>
  <si>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</si>
  <si>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</si>
  <si>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</si>
  <si>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</si>
  <si>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</si>
  <si>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</si>
  <si>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</si>
  <si>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</si>
  <si>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</si>
  <si>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</si>
  <si>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</si>
  <si>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</si>
  <si>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</si>
  <si>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</si>
  <si>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</si>
  <si>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</si>
  <si>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</si>
  <si>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</si>
  <si>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</si>
  <si>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</si>
  <si>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</si>
  <si>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</si>
  <si>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</si>
  <si>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</si>
  <si>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</si>
  <si>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</si>
  <si>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</si>
  <si>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</si>
  <si>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</si>
  <si>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</si>
  <si>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</si>
  <si>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</si>
  <si>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</si>
  <si>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</si>
  <si>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</si>
  <si>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</si>
  <si>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</si>
  <si>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</si>
  <si>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</si>
  <si>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</si>
  <si>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</si>
  <si>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</si>
  <si>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</si>
  <si>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</si>
  <si>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</si>
  <si>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</si>
  <si>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</si>
  <si>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</si>
  <si>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</si>
  <si>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</si>
  <si>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</si>
  <si>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</si>
  <si>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</si>
  <si>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</si>
  <si>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</si>
  <si>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</si>
  <si>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</si>
  <si>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</si>
  <si>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</si>
  <si>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</si>
  <si>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</si>
  <si>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</si>
  <si>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</si>
  <si>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</si>
  <si>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</si>
  <si>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</si>
  <si>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</si>
  <si>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</si>
  <si>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</si>
  <si>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</si>
  <si>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</si>
  <si>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</si>
  <si>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</si>
  <si>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</si>
  <si>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</si>
  <si>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</si>
  <si>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</si>
  <si>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</si>
  <si>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</si>
  <si>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</si>
  <si>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</si>
  <si>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</si>
  <si>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</si>
  <si>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</si>
  <si>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</si>
  <si>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</si>
  <si>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</si>
  <si>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</si>
  <si>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</si>
  <si>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</si>
  <si>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</si>
  <si>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</si>
  <si>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</si>
  <si>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</si>
  <si>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</si>
  <si>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</si>
  <si>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</si>
  <si>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</si>
  <si>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</si>
  <si>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</si>
  <si>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</si>
  <si>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</si>
  <si>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</si>
  <si>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</si>
  <si>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</si>
  <si>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</si>
  <si>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</si>
  <si>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</si>
  <si>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</si>
  <si>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</si>
  <si>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</si>
  <si>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</si>
  <si>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</si>
  <si>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</si>
  <si>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</si>
  <si>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</si>
  <si>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</si>
  <si>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</si>
  <si>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</si>
  <si>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</si>
  <si>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</si>
  <si>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</si>
  <si>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</si>
  <si>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</si>
  <si>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</si>
  <si>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</si>
  <si>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</si>
  <si>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</si>
  <si>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</si>
  <si>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</si>
  <si>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</si>
  <si>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</si>
  <si>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</si>
  <si>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</si>
  <si>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</si>
  <si>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</si>
  <si>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</si>
  <si>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</si>
  <si>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</si>
  <si>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</si>
  <si>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</si>
  <si>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</si>
  <si>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</si>
  <si>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</si>
  <si>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</si>
  <si>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</si>
  <si>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</si>
  <si>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</si>
  <si>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</si>
  <si>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</si>
  <si>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</si>
  <si>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</si>
  <si>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</si>
  <si>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</si>
  <si>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</si>
  <si>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</si>
  <si>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</si>
  <si>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</si>
  <si>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</si>
  <si>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</si>
  <si>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</si>
  <si>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</si>
  <si>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</si>
  <si>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</si>
  <si>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</si>
  <si>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</si>
  <si>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</si>
  <si>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</si>
  <si>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</si>
  <si>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</si>
  <si>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</si>
  <si>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</si>
  <si>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</si>
  <si>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</si>
  <si>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</si>
  <si>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</si>
  <si>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</si>
  <si>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</si>
  <si>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</si>
  <si>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</si>
  <si>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</si>
  <si>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</si>
  <si>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</si>
  <si>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</si>
  <si>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</si>
  <si>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</si>
  <si>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</si>
  <si>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</si>
  <si>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</si>
  <si>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</si>
  <si>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</si>
  <si>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</si>
  <si>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</si>
  <si>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</si>
  <si>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</si>
  <si>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</si>
  <si>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</si>
  <si>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</si>
  <si>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</si>
  <si>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</si>
  <si>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</si>
  <si>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</si>
  <si>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</si>
  <si>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</si>
  <si>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</si>
  <si>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</si>
  <si>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</si>
  <si>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</si>
  <si>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</si>
  <si>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</si>
  <si>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</si>
  <si>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</si>
  <si>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</si>
  <si>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</si>
  <si>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</si>
  <si>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</si>
  <si>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</si>
  <si>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</si>
  <si>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</si>
  <si>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</si>
  <si>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</si>
  <si>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</si>
  <si>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</si>
  <si>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</si>
  <si>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</si>
  <si>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</si>
  <si>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</si>
  <si>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</si>
  <si>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</si>
  <si>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</si>
  <si>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</si>
  <si>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</si>
  <si>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</si>
  <si>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</si>
  <si>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</si>
  <si>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</si>
  <si>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</si>
  <si>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</si>
  <si>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</si>
  <si>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</si>
  <si>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</si>
  <si>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</si>
  <si>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</si>
  <si>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</si>
  <si>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</si>
  <si>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</si>
  <si>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</si>
  <si>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</si>
  <si>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</si>
  <si>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</si>
  <si>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</si>
  <si>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</si>
  <si>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</si>
  <si>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</si>
  <si>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</si>
  <si>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</si>
  <si>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</si>
  <si>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</si>
  <si>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</si>
  <si>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</si>
  <si>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</si>
  <si>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</si>
  <si>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</si>
  <si>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</si>
  <si>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</si>
  <si>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</si>
  <si>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</si>
  <si>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</si>
  <si>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</si>
  <si>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</si>
  <si>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</si>
  <si>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</si>
  <si>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</si>
  <si>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</si>
  <si>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</si>
  <si>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</si>
  <si>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</si>
  <si>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</si>
  <si>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</si>
  <si>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</si>
  <si>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</si>
  <si>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</si>
  <si>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</si>
  <si>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</si>
  <si>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</si>
  <si>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</si>
  <si>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</si>
  <si>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</si>
  <si>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</si>
  <si>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</si>
  <si>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</si>
  <si>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</si>
  <si>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</si>
  <si>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</si>
  <si>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</si>
  <si>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</si>
  <si>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</si>
  <si>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</si>
  <si>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</si>
  <si>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</si>
  <si>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</si>
  <si>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</si>
  <si>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</si>
  <si>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</si>
  <si>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</si>
  <si>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</si>
  <si>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</si>
  <si>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</si>
  <si>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</si>
  <si>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</si>
  <si>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</si>
  <si>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</si>
  <si>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</si>
  <si>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</si>
  <si>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</si>
  <si>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</si>
  <si>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</si>
  <si>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</si>
  <si>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</si>
  <si>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</si>
  <si>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</si>
  <si>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</si>
  <si>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</si>
  <si>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</si>
  <si>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</si>
  <si>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</si>
  <si>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</si>
  <si>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</si>
  <si>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</si>
  <si>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</si>
  <si>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</si>
  <si>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</si>
  <si>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</si>
  <si>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</si>
  <si>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</si>
  <si>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</si>
  <si>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</si>
  <si>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</si>
  <si>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</si>
  <si>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</si>
  <si>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</si>
  <si>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</si>
  <si>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</si>
  <si>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</si>
  <si>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</si>
  <si>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</si>
  <si>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</si>
  <si>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</si>
  <si>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</si>
  <si>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</si>
  <si>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</si>
  <si>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</si>
  <si>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</si>
  <si>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</si>
  <si>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</si>
  <si>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</si>
  <si>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</si>
  <si>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</si>
  <si>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</si>
  <si>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</si>
  <si>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</si>
  <si>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</si>
  <si>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</si>
  <si>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</si>
  <si>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</si>
  <si>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</si>
  <si>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</si>
  <si>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</si>
  <si>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</si>
  <si>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</si>
  <si>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</si>
  <si>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</si>
  <si>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</si>
  <si>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</si>
  <si>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</si>
  <si>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</si>
  <si>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</si>
  <si>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</si>
  <si>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</si>
  <si>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</si>
  <si>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</si>
  <si>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</si>
  <si>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</si>
  <si>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</si>
  <si>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</si>
  <si>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</si>
  <si>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</si>
  <si>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</si>
  <si>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</si>
  <si>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</si>
  <si>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</si>
  <si>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</si>
  <si>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</si>
  <si>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</si>
  <si>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</si>
  <si>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</si>
  <si>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</si>
  <si>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</si>
  <si>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</si>
  <si>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</si>
  <si>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</si>
  <si>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</si>
  <si>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</si>
  <si>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</si>
  <si>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</si>
  <si>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</si>
  <si>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</si>
  <si>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</si>
  <si>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</si>
  <si>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</si>
  <si>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</si>
  <si>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</si>
  <si>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</si>
  <si>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</si>
  <si>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</si>
  <si>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</si>
  <si>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</si>
  <si>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</si>
  <si>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</si>
  <si>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</si>
  <si>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</si>
  <si>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</si>
  <si>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</si>
  <si>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</si>
  <si>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</si>
  <si>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</si>
  <si>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</si>
  <si>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</si>
  <si>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</si>
  <si>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</si>
  <si>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</si>
  <si>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</si>
  <si>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</si>
  <si>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</si>
  <si>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</si>
  <si>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</si>
  <si>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</si>
  <si>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</si>
  <si>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</si>
  <si>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</si>
  <si>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</si>
  <si>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</si>
  <si>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</si>
  <si>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</si>
  <si>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</si>
  <si>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</si>
  <si>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</si>
  <si>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</si>
  <si>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</si>
  <si>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</si>
  <si>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</si>
  <si>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</si>
  <si>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</si>
  <si>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</si>
  <si>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</si>
  <si>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</si>
  <si>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</si>
  <si>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</si>
  <si>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</si>
  <si>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</si>
  <si>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</si>
  <si>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</si>
  <si>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</si>
  <si>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</si>
  <si>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</si>
  <si>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</si>
  <si>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</si>
  <si>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</si>
  <si>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</si>
  <si>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</si>
  <si>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</si>
  <si>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</si>
  <si>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</si>
  <si>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</si>
  <si>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</si>
  <si>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</si>
  <si>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</si>
  <si>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</si>
  <si>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</si>
  <si>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</si>
  <si>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</si>
  <si>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</si>
  <si>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</si>
  <si>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</si>
  <si>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</si>
  <si>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</si>
  <si>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</si>
  <si>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</si>
  <si>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</si>
  <si>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</si>
  <si>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</si>
  <si>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</si>
  <si>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</si>
  <si>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</si>
  <si>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</si>
  <si>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</si>
  <si>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</si>
  <si>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</si>
  <si>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</si>
  <si>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</si>
  <si>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</si>
  <si>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</si>
  <si>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</si>
  <si>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</si>
  <si>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</si>
  <si>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</si>
  <si>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</si>
  <si>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</si>
  <si>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</si>
  <si>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</si>
  <si>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</si>
  <si>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</si>
  <si>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</si>
  <si>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</si>
  <si>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</si>
  <si>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</si>
  <si>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</si>
  <si>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</si>
  <si>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</si>
  <si>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</si>
  <si>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</si>
  <si>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</si>
  <si>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</si>
  <si>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</si>
  <si>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</si>
  <si>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</si>
  <si>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</si>
  <si>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</si>
  <si>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</si>
  <si>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</si>
  <si>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</si>
  <si>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</si>
  <si>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</si>
  <si>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</si>
  <si>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</si>
  <si>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</si>
  <si>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</si>
  <si>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</si>
  <si>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</si>
  <si>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</si>
  <si>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</si>
  <si>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</si>
  <si>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</si>
  <si>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</si>
  <si>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</si>
  <si>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</si>
  <si>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</si>
  <si>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</si>
  <si>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</si>
  <si>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</si>
  <si>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</si>
  <si>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</si>
  <si>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</si>
  <si>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</si>
  <si>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</si>
  <si>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</si>
  <si>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</si>
  <si>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</si>
  <si>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</si>
  <si>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</si>
  <si>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</si>
  <si>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</si>
  <si>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</si>
  <si>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</si>
  <si>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</si>
  <si>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</si>
  <si>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</si>
  <si>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</si>
  <si>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</si>
  <si>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</si>
  <si>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</si>
  <si>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</si>
  <si>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</si>
  <si>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</si>
  <si>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</si>
  <si>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</si>
  <si>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</si>
  <si>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</si>
  <si>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</si>
  <si>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</si>
  <si>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</si>
  <si>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</si>
  <si>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</si>
  <si>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</si>
  <si>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</si>
  <si>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</si>
  <si>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</si>
  <si>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</si>
  <si>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</si>
  <si>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</si>
  <si>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</si>
  <si>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</si>
  <si>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</si>
  <si>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</si>
  <si>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</si>
  <si>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</si>
  <si>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</si>
  <si>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</si>
  <si>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</si>
  <si>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</si>
  <si>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</si>
  <si>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</si>
  <si>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</si>
  <si>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</si>
  <si>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</si>
  <si>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</si>
  <si>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</si>
  <si>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</si>
  <si>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</si>
  <si>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</si>
  <si>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</si>
  <si>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</si>
  <si>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</si>
  <si>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</si>
  <si>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</si>
  <si>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</si>
  <si>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</si>
  <si>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</si>
  <si>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</si>
  <si>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</si>
  <si>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</si>
  <si>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</si>
  <si>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</si>
  <si>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</si>
  <si>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</si>
  <si>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</si>
  <si>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</si>
  <si>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</si>
  <si>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</si>
  <si>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</si>
  <si>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</si>
  <si>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</si>
  <si>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</si>
  <si>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</si>
  <si>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</si>
  <si>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</si>
  <si>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</si>
  <si>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</si>
  <si>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</si>
  <si>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</si>
  <si>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</si>
  <si>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</si>
  <si>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</si>
  <si>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</si>
  <si>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</si>
  <si>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</si>
  <si>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</si>
  <si>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</si>
  <si>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</si>
  <si>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</si>
  <si>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</si>
  <si>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</si>
  <si>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</si>
  <si>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</si>
  <si>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</si>
  <si>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</si>
  <si>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</si>
  <si>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</si>
  <si>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</si>
  <si>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</si>
  <si>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</si>
  <si>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</si>
  <si>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</si>
  <si>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</si>
  <si>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</si>
  <si>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</si>
  <si>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</si>
  <si>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</si>
  <si>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</si>
  <si>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</si>
  <si>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</si>
  <si>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</si>
  <si>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</si>
  <si>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</si>
  <si>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</si>
  <si>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</si>
  <si>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</si>
  <si>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</si>
  <si>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</si>
  <si>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</si>
  <si>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</si>
  <si>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</si>
  <si>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</si>
  <si>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</si>
  <si>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</si>
  <si>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</si>
  <si>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</si>
  <si>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</si>
  <si>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</si>
  <si>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</si>
  <si>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</si>
  <si>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</si>
  <si>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</si>
  <si>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</si>
  <si>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</si>
  <si>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</si>
  <si>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</si>
  <si>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</si>
  <si>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</si>
  <si>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</si>
  <si>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</si>
  <si>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</si>
  <si>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</si>
  <si>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</si>
  <si>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</si>
  <si>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</si>
  <si>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</si>
  <si>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</si>
  <si>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</si>
  <si>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</si>
  <si>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</si>
  <si>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</si>
  <si>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</si>
  <si>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</si>
  <si>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</si>
  <si>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</si>
  <si>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</si>
  <si>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</si>
  <si>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</si>
  <si>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</si>
  <si>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</si>
  <si>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</si>
  <si>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</si>
  <si>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</si>
  <si>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</si>
  <si>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</si>
  <si>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</si>
  <si>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</si>
  <si>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</si>
  <si>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</si>
  <si>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</si>
  <si>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</si>
  <si>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</si>
  <si>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</si>
  <si>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</si>
  <si>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</si>
  <si>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</si>
  <si>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</si>
  <si>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</si>
  <si>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</si>
  <si>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</si>
  <si>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</si>
  <si>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</si>
  <si>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</si>
  <si>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</si>
  <si>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</si>
  <si>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</si>
  <si>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</si>
  <si>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</si>
  <si>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</si>
  <si>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</si>
  <si>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</si>
  <si>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</si>
  <si>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</si>
  <si>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</si>
  <si>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</si>
  <si>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</si>
  <si>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</si>
  <si>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</si>
  <si>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</si>
  <si>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</si>
  <si>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</si>
  <si>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</si>
  <si>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</si>
  <si>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</si>
  <si>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</si>
  <si>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</si>
  <si>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</si>
  <si>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</si>
  <si>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</si>
  <si>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</si>
  <si>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</si>
  <si>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</si>
  <si>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</si>
  <si>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</si>
  <si>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</si>
  <si>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</si>
  <si>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</si>
  <si>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</si>
  <si>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</si>
  <si>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</si>
  <si>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</si>
  <si>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</si>
  <si>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</si>
  <si>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</si>
  <si>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</si>
  <si>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</si>
  <si>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</si>
  <si>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</si>
  <si>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</si>
  <si>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</si>
  <si>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</si>
  <si>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</si>
  <si>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</si>
  <si>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</si>
  <si>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</si>
  <si>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</si>
  <si>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</si>
  <si>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</si>
  <si>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</si>
  <si>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</si>
  <si>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</si>
  <si>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</si>
  <si>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</si>
  <si>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</si>
  <si>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</si>
  <si>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</si>
  <si>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</si>
  <si>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</si>
  <si>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</si>
  <si>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</si>
  <si>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</si>
  <si>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</si>
  <si>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</si>
  <si>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</si>
  <si>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</si>
  <si>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</si>
  <si>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</si>
  <si>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</si>
  <si>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</si>
  <si>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</si>
  <si>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</si>
  <si>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</si>
  <si>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</si>
  <si>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</si>
  <si>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</si>
  <si>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</si>
  <si>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</si>
  <si>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</si>
  <si>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</si>
  <si>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</si>
  <si>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</si>
  <si>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</si>
  <si>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</si>
  <si>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</si>
  <si>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</si>
  <si>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</si>
  <si>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</si>
  <si>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</si>
  <si>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</si>
  <si>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</si>
  <si>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</si>
  <si>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</si>
  <si>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</si>
  <si>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</si>
  <si>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</si>
  <si>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</si>
  <si>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</si>
  <si>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</si>
  <si>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</si>
  <si>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</si>
  <si>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</si>
  <si>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</si>
  <si>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</si>
  <si>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</si>
  <si>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</si>
  <si>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</si>
  <si>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</si>
  <si>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</si>
  <si>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</si>
  <si>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</si>
  <si>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</si>
  <si>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</si>
  <si>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</si>
  <si>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</si>
  <si>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</si>
  <si>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</si>
  <si>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</si>
  <si>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</si>
  <si>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</si>
  <si>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</si>
  <si>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</si>
  <si>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</si>
  <si>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</si>
  <si>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</si>
  <si>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</si>
  <si>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</si>
  <si>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</si>
  <si>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</si>
  <si>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</si>
  <si>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</si>
  <si>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</si>
  <si>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</si>
  <si>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</si>
  <si>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</si>
  <si>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</si>
  <si>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</si>
  <si>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</si>
  <si>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</si>
  <si>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</si>
  <si>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</si>
  <si>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</si>
  <si>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</si>
  <si>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</si>
  <si>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</si>
  <si>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</si>
  <si>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</si>
  <si>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</si>
  <si>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</si>
  <si>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</si>
  <si>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</si>
  <si>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</si>
  <si>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</si>
  <si>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</si>
  <si>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</si>
  <si>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</si>
  <si>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</si>
  <si>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</si>
  <si>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</si>
  <si>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</si>
  <si>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</si>
  <si>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</si>
  <si>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</si>
  <si>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</si>
  <si>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</si>
  <si>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</si>
  <si>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</si>
  <si>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</si>
  <si>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</si>
  <si>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</si>
  <si>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</si>
  <si>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</si>
  <si>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</si>
  <si>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</si>
  <si>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</si>
  <si>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</si>
  <si>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</si>
  <si>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</si>
  <si>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</si>
  <si>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</si>
  <si>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</si>
  <si>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</si>
  <si>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</si>
  <si>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</si>
  <si>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</si>
  <si>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</si>
  <si>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</si>
  <si>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</si>
  <si>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</si>
  <si>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</si>
  <si>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</si>
  <si>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</si>
  <si>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</si>
  <si>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</si>
  <si>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</si>
  <si>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</si>
  <si>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</si>
  <si>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</si>
  <si>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</si>
  <si>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</si>
  <si>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</si>
  <si>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</si>
  <si>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</si>
  <si>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</si>
  <si>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</si>
  <si>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</si>
  <si>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</si>
  <si>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</si>
  <si>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</si>
  <si>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</si>
  <si>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</si>
  <si>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</si>
  <si>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</si>
  <si>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</si>
  <si>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</si>
  <si>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</si>
  <si>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</si>
  <si>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</si>
  <si>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</si>
  <si>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</si>
  <si>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</si>
  <si>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</si>
  <si>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</si>
  <si>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</si>
  <si>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</si>
  <si>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</si>
  <si>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</si>
  <si>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</si>
  <si>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</si>
  <si>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</si>
  <si>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</si>
  <si>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</si>
  <si>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</si>
  <si>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</si>
  <si>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</si>
  <si>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</si>
  <si>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</si>
  <si>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</si>
  <si>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</si>
  <si>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</si>
  <si>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</si>
  <si>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</si>
  <si>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</si>
  <si>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</si>
  <si>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</si>
  <si>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</si>
  <si>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</si>
  <si>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</si>
  <si>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</si>
  <si>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</si>
  <si>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</si>
  <si>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</si>
  <si>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</si>
  <si>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</si>
  <si>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</si>
  <si>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</si>
  <si>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</si>
  <si>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</si>
  <si>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</si>
  <si>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</si>
  <si>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</si>
  <si>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</si>
  <si>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</si>
  <si>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</si>
  <si>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</si>
  <si>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</si>
  <si>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</si>
  <si>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</si>
  <si>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</si>
  <si>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</si>
  <si>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</si>
  <si>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</si>
  <si>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</si>
  <si>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</si>
  <si>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</si>
  <si>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</si>
  <si>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</si>
  <si>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</si>
  <si>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</si>
  <si>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</si>
  <si>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</si>
  <si>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</si>
  <si>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</si>
  <si>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</si>
  <si>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</si>
  <si>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</si>
  <si>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</si>
  <si>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</si>
  <si>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</si>
  <si>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</si>
  <si>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</si>
  <si>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</si>
  <si>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</si>
  <si>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</si>
  <si>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</si>
  <si>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</si>
  <si>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</si>
  <si>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</si>
  <si>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</si>
  <si>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</si>
  <si>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</si>
  <si>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</si>
  <si>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</si>
  <si>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</si>
  <si>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</si>
  <si>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</si>
  <si>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</si>
  <si>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</si>
  <si>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</si>
  <si>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</si>
  <si>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</si>
  <si>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</si>
  <si>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</si>
  <si>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</si>
  <si>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</si>
  <si>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</si>
  <si>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</si>
  <si>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</si>
  <si>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</si>
  <si>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</si>
  <si>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</si>
  <si>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</si>
  <si>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</si>
  <si>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</si>
  <si>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</si>
  <si>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</si>
  <si>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</si>
  <si>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</si>
  <si>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</si>
  <si>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</si>
  <si>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</si>
  <si>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</si>
  <si>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</si>
  <si>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</si>
  <si>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</si>
  <si>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</si>
  <si>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</si>
  <si>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</si>
  <si>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</si>
  <si>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</si>
  <si>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</si>
  <si>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</si>
  <si>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</si>
  <si>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</si>
  <si>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</si>
  <si>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</si>
  <si>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</si>
  <si>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</si>
  <si>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</si>
  <si>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</si>
  <si>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</si>
  <si>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</si>
  <si>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</si>
  <si>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</si>
  <si>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</si>
  <si>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</si>
  <si>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</si>
  <si>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</si>
  <si>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</si>
  <si>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</si>
  <si>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</si>
  <si>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</si>
  <si>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</si>
  <si>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</si>
  <si>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</si>
  <si>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</si>
  <si>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</si>
  <si>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</si>
  <si>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</si>
  <si>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</si>
  <si>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</si>
  <si>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</si>
  <si>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</si>
  <si>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</si>
  <si>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</si>
  <si>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</si>
  <si>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</si>
  <si>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</si>
  <si>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</si>
  <si>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</si>
  <si>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</si>
  <si>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</si>
  <si>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</si>
  <si>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</si>
  <si>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</si>
  <si>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</si>
  <si>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</si>
  <si>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</si>
  <si>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</si>
  <si>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</si>
  <si>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</si>
  <si>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</si>
  <si>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</si>
  <si>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</si>
  <si>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</si>
  <si>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</si>
  <si>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</si>
  <si>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</si>
  <si>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</si>
  <si>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</si>
  <si>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</si>
  <si>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</si>
  <si>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</si>
  <si>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</si>
  <si>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</si>
  <si>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</si>
  <si>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</si>
  <si>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</si>
  <si>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</si>
  <si>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</si>
  <si>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</si>
  <si>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</si>
  <si>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</si>
  <si>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</si>
  <si>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</si>
  <si>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</si>
  <si>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</si>
  <si>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</si>
  <si>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</si>
  <si>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</si>
  <si>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</si>
  <si>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</si>
  <si>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</si>
  <si>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</si>
  <si>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</si>
  <si>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</si>
  <si>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</si>
  <si>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</si>
  <si>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</si>
  <si>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</si>
  <si>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</si>
  <si>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</si>
  <si>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</si>
  <si>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</si>
  <si>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</si>
  <si>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</si>
  <si>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</si>
  <si>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</si>
  <si>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</si>
  <si>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</si>
  <si>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</si>
  <si>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</si>
  <si>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</si>
  <si>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</si>
  <si>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</si>
  <si>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</si>
  <si>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</si>
  <si>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</si>
  <si>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</si>
  <si>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</si>
  <si>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</si>
  <si>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</si>
  <si>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</si>
  <si>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</si>
  <si>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</si>
  <si>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</si>
  <si>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</si>
  <si>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</si>
  <si>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</si>
  <si>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</si>
  <si>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</si>
  <si>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</si>
  <si>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</si>
  <si>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</si>
  <si>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</si>
  <si>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</si>
  <si>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</si>
  <si>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</si>
  <si>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</si>
  <si>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</si>
  <si>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</si>
  <si>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</si>
  <si>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</si>
  <si>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</si>
  <si>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</si>
  <si>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</si>
  <si>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</si>
  <si>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</si>
  <si>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</si>
  <si>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</si>
  <si>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</si>
  <si>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</si>
  <si>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</si>
  <si>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</si>
  <si>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</si>
  <si>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</si>
  <si>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</si>
  <si>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</si>
  <si>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</si>
  <si>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</si>
  <si>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</si>
  <si>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</si>
  <si>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</si>
  <si>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</si>
  <si>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</si>
  <si>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</si>
  <si>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</si>
  <si>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</si>
  <si>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</si>
  <si>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</si>
  <si>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</si>
  <si>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</si>
  <si>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</si>
  <si>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</si>
  <si>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</si>
  <si>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</si>
  <si>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</si>
  <si>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</si>
  <si>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</si>
  <si>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</si>
  <si>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</si>
  <si>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</si>
  <si>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</si>
  <si>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</si>
  <si>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</si>
  <si>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</si>
  <si>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</si>
  <si>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</si>
  <si>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</si>
  <si>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</si>
  <si>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</si>
  <si>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</si>
  <si>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</si>
  <si>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</si>
  <si>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</si>
  <si>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</si>
  <si>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</si>
  <si>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</si>
  <si>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</si>
  <si>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</si>
  <si>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</si>
  <si>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</si>
  <si>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</si>
  <si>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</si>
  <si>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</si>
  <si>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</si>
  <si>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</si>
  <si>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</si>
  <si>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</si>
  <si>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</si>
  <si>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</si>
  <si>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</si>
  <si>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</si>
  <si>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</si>
  <si>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</si>
  <si>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</si>
  <si>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</si>
  <si>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</si>
  <si>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</si>
  <si>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</si>
  <si>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</si>
  <si>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</si>
  <si>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</si>
  <si>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</si>
  <si>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</si>
  <si>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</si>
  <si>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</si>
  <si>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</si>
  <si>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</si>
  <si>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</si>
  <si>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</si>
  <si>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</si>
  <si>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</si>
  <si>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</si>
  <si>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</si>
  <si>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</si>
  <si>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</si>
  <si>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</si>
  <si>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</si>
  <si>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</si>
  <si>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</si>
  <si>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</si>
  <si>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</si>
  <si>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</si>
  <si>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</si>
  <si>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</si>
  <si>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</si>
  <si>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</si>
  <si>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</si>
  <si>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</si>
  <si>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</si>
  <si>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</si>
  <si>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</si>
  <si>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</si>
  <si>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</si>
  <si>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</si>
  <si>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</si>
  <si>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</si>
  <si>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</si>
  <si>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</si>
  <si>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</si>
  <si>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</si>
  <si>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</si>
  <si>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</si>
  <si>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</si>
  <si>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</si>
  <si>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</si>
  <si>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</si>
  <si>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</si>
  <si>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</si>
  <si>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</si>
  <si>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</si>
  <si>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</si>
  <si>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</si>
  <si>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</si>
  <si>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</si>
  <si>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</si>
  <si>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</si>
  <si>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</si>
  <si>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</si>
  <si>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</si>
  <si>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</si>
  <si>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</si>
  <si>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</si>
  <si>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</si>
  <si>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</si>
  <si>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</si>
  <si>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</si>
  <si>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</si>
  <si>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</si>
  <si>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</si>
  <si>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</si>
  <si>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</si>
  <si>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</si>
  <si>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</si>
  <si>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</si>
  <si>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</si>
  <si>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</si>
  <si>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</si>
  <si>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</si>
  <si>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</si>
  <si>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</si>
  <si>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</si>
  <si>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</si>
  <si>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</si>
  <si>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</si>
  <si>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</si>
  <si>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</si>
  <si>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</si>
  <si>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</si>
  <si>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</si>
  <si>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</si>
  <si>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</si>
  <si>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</si>
  <si>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</si>
  <si>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</si>
  <si>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</si>
  <si>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</si>
  <si>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</si>
  <si>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</si>
  <si>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</si>
  <si>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</si>
  <si>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</si>
  <si>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</si>
  <si>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</si>
  <si>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</si>
  <si>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</si>
  <si>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</si>
  <si>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</si>
  <si>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</si>
  <si>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</si>
  <si>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</si>
  <si>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</si>
  <si>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</si>
  <si>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</si>
  <si>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</si>
  <si>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</si>
  <si>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</si>
  <si>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</si>
  <si>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</si>
  <si>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</si>
  <si>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</si>
  <si>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</si>
  <si>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</si>
  <si>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</si>
  <si>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</si>
  <si>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</si>
  <si>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</si>
  <si>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</si>
  <si>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</si>
  <si>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</si>
  <si>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</si>
  <si>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</si>
  <si>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</si>
  <si>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</si>
  <si>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</si>
  <si>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</si>
  <si>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</si>
  <si>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</si>
  <si>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</si>
  <si>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</si>
  <si>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</si>
  <si>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</si>
  <si>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</si>
  <si>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</si>
  <si>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</si>
  <si>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</si>
  <si>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</si>
  <si>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</si>
  <si>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</si>
  <si>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</si>
  <si>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</si>
  <si>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</si>
  <si>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</si>
  <si>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</si>
  <si>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</si>
  <si>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</si>
  <si>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</si>
  <si>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</si>
  <si>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</si>
  <si>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</si>
  <si>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</si>
  <si>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</si>
  <si>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</si>
  <si>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</si>
  <si>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</si>
  <si>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</si>
  <si>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</si>
  <si>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</si>
  <si>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</si>
  <si>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</si>
  <si>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</si>
  <si>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</si>
  <si>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</si>
  <si>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</si>
  <si>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</si>
  <si>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</si>
  <si>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</si>
  <si>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</si>
  <si>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</si>
  <si>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</si>
  <si>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</si>
  <si>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</si>
  <si>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</si>
  <si>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</si>
  <si>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</si>
  <si>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</si>
  <si>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</si>
  <si>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</si>
  <si>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</si>
  <si>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</si>
  <si>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</si>
  <si>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</si>
  <si>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</si>
  <si>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</si>
  <si>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</si>
  <si>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</si>
  <si>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</si>
  <si>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</si>
  <si>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</si>
  <si>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</si>
  <si>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</si>
  <si>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</si>
  <si>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</si>
  <si>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</si>
  <si>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</si>
  <si>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</si>
  <si>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</si>
  <si>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</si>
  <si>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</si>
  <si>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</si>
  <si>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</si>
  <si>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</si>
  <si>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</si>
  <si>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</si>
  <si>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</si>
  <si>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</si>
  <si>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</si>
  <si>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</si>
  <si>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</si>
  <si>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</si>
  <si>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</si>
  <si>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</si>
  <si>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</si>
  <si>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</si>
  <si>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</si>
  <si>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</si>
  <si>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</si>
  <si>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</si>
  <si>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</si>
  <si>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</si>
  <si>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</si>
  <si>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</si>
  <si>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</si>
  <si>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</si>
  <si>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</si>
  <si>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</si>
  <si>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</si>
  <si>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</si>
  <si>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</si>
  <si>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</si>
  <si>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</si>
  <si>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</si>
  <si>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</si>
  <si>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</si>
  <si>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</si>
  <si>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</si>
  <si>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</si>
  <si>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</si>
  <si>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</si>
  <si>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</si>
  <si>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</si>
  <si>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</si>
  <si>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</si>
  <si>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</si>
  <si>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</si>
  <si>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</si>
  <si>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</si>
  <si>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</si>
  <si>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</si>
  <si>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</si>
  <si>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</si>
  <si>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</si>
  <si>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</si>
  <si>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</si>
  <si>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</si>
  <si>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</si>
  <si>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</si>
  <si>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</si>
  <si>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</si>
  <si>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</si>
  <si>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</si>
  <si>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</si>
  <si>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</si>
  <si>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</si>
  <si>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</si>
  <si>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</si>
  <si>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</si>
  <si>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</si>
  <si>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</si>
  <si>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</si>
  <si>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</si>
  <si>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</si>
  <si>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</si>
  <si>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</si>
  <si>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</si>
  <si>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</si>
  <si>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</si>
  <si>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</si>
  <si>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</si>
  <si>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</si>
  <si>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</si>
  <si>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</si>
  <si>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</si>
  <si>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</si>
  <si>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</si>
  <si>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</si>
  <si>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</si>
  <si>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</si>
  <si>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</si>
  <si>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</si>
  <si>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</si>
  <si>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</si>
  <si>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</si>
  <si>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</si>
  <si>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</si>
  <si>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</si>
  <si>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</si>
  <si>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</si>
  <si>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</si>
  <si>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</si>
  <si>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</si>
  <si>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</si>
  <si>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</si>
  <si>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</si>
  <si>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</si>
  <si>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</si>
  <si>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</si>
  <si>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</si>
  <si>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</si>
  <si>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</si>
  <si>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</si>
  <si>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</si>
  <si>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</si>
  <si>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</si>
  <si>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</si>
  <si>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</si>
  <si>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</si>
  <si>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</si>
  <si>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</si>
  <si>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</si>
  <si>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</si>
  <si>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</si>
  <si>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</si>
  <si>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</si>
  <si>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</si>
  <si>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</si>
  <si>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</si>
  <si>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</si>
  <si>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</si>
  <si>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</si>
  <si>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</si>
  <si>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</si>
  <si>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</si>
  <si>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</si>
  <si>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</si>
  <si>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</si>
  <si>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</si>
  <si>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</si>
  <si>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</si>
  <si>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</si>
  <si>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</si>
  <si>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</si>
  <si>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</si>
  <si>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</si>
  <si>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</si>
  <si>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</si>
  <si>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</si>
  <si>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</si>
  <si>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</si>
  <si>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</si>
  <si>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</si>
  <si>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</si>
  <si>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</si>
  <si>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</si>
  <si>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</si>
  <si>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</si>
  <si>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</si>
  <si>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</si>
  <si>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</si>
  <si>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</si>
  <si>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</si>
  <si>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</si>
  <si>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</si>
  <si>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</si>
  <si>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</si>
  <si>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</si>
  <si>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</si>
  <si>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</si>
  <si>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</si>
  <si>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</si>
  <si>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</si>
  <si>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</si>
  <si>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</si>
  <si>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</si>
  <si>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</si>
  <si>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</si>
  <si>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</si>
  <si>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</si>
  <si>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</si>
  <si>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</si>
  <si>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</si>
  <si>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</si>
  <si>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</si>
  <si>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</si>
  <si>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</si>
  <si>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</si>
  <si>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</si>
  <si>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</si>
  <si>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</si>
  <si>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</si>
  <si>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</si>
  <si>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</si>
  <si>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</si>
  <si>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</si>
  <si>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</si>
  <si>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</si>
  <si>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</si>
  <si>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</si>
  <si>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</si>
  <si>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</si>
  <si>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</si>
  <si>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</si>
  <si>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</si>
  <si>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</si>
  <si>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</si>
  <si>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</si>
  <si>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</si>
  <si>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</si>
  <si>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</si>
  <si>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</si>
  <si>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</si>
  <si>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</si>
  <si>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</si>
  <si>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</si>
  <si>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</si>
  <si>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</si>
  <si>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</si>
  <si>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</si>
  <si>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</si>
  <si>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</si>
  <si>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</si>
  <si>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</si>
  <si>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</si>
  <si>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</si>
  <si>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</si>
  <si>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</si>
  <si>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</si>
  <si>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</si>
  <si>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</si>
  <si>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</si>
  <si>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</si>
  <si>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</si>
  <si>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</si>
  <si>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</si>
  <si>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</si>
  <si>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</si>
  <si>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</si>
  <si>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</si>
  <si>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</si>
  <si>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</si>
  <si>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</si>
  <si>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</si>
  <si>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</si>
  <si>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</si>
  <si>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</si>
  <si>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</si>
  <si>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</si>
  <si>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</si>
  <si>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</si>
  <si>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</si>
  <si>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</si>
  <si>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</si>
  <si>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</si>
  <si>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</si>
  <si>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</si>
  <si>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</si>
  <si>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</si>
  <si>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</si>
  <si>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</si>
  <si>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</si>
  <si>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</si>
  <si>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</si>
  <si>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</si>
  <si>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</si>
  <si>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</si>
  <si>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</si>
  <si>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</si>
  <si>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</si>
  <si>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</si>
  <si>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</si>
  <si>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</si>
  <si>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</si>
  <si>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</si>
  <si>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</si>
  <si>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</si>
  <si>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</si>
  <si>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</si>
  <si>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</si>
  <si>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</si>
  <si>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</si>
  <si>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</si>
  <si>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</si>
  <si>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</si>
  <si>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</si>
  <si>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</si>
  <si>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</si>
  <si>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</si>
  <si>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</si>
  <si>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</si>
  <si>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</si>
  <si>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</si>
  <si>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</si>
  <si>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</si>
  <si>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</si>
  <si>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</si>
  <si>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</si>
  <si>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</si>
  <si>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</si>
  <si>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</si>
  <si>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</si>
  <si>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</si>
  <si>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</si>
  <si>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</si>
  <si>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</si>
  <si>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</si>
  <si>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</si>
  <si>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</si>
  <si>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</si>
  <si>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</si>
  <si>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</si>
  <si>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</si>
  <si>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</si>
  <si>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</si>
  <si>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</si>
  <si>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</si>
  <si>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</si>
  <si>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</si>
  <si>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</si>
  <si>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</si>
  <si>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</si>
  <si>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</si>
  <si>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</si>
  <si>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</si>
  <si>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</si>
  <si>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</si>
  <si>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</si>
  <si>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</si>
  <si>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</si>
  <si>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</si>
  <si>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</si>
  <si>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</si>
  <si>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</si>
  <si>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</si>
  <si>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</si>
  <si>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</si>
  <si>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</si>
  <si>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</si>
  <si>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</si>
  <si>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</si>
  <si>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</si>
  <si>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</si>
  <si>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</si>
  <si>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</si>
  <si>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</si>
  <si>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</si>
  <si>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</si>
  <si>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</si>
  <si>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</si>
  <si>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</si>
  <si>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</si>
  <si>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</si>
  <si>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</si>
  <si>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</si>
  <si>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</si>
  <si>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</si>
  <si>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</si>
  <si>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</si>
  <si>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</si>
  <si>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</si>
  <si>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</si>
  <si>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</si>
  <si>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</si>
  <si>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</si>
  <si>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</si>
  <si>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</si>
  <si>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</si>
  <si>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</si>
  <si>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</si>
  <si>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</si>
  <si>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</si>
  <si>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</si>
  <si>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</si>
  <si>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</si>
  <si>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</si>
  <si>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</si>
  <si>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</si>
  <si>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</si>
  <si>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</si>
  <si>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</si>
  <si>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</si>
  <si>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</si>
  <si>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</si>
  <si>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</si>
  <si>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</si>
  <si>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</si>
  <si>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</si>
  <si>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</si>
  <si>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</si>
  <si>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</si>
  <si>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</si>
  <si>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</si>
  <si>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</si>
  <si>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</si>
  <si>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</si>
  <si>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</si>
  <si>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</si>
  <si>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</si>
  <si>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</si>
  <si>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</si>
  <si>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</si>
  <si>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</si>
  <si>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</si>
  <si>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</si>
  <si>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</si>
  <si>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</si>
  <si>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</si>
  <si>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</si>
  <si>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</si>
  <si>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</si>
  <si>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</si>
  <si>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</si>
  <si>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</si>
  <si>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</si>
  <si>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</si>
  <si>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</si>
  <si>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</si>
  <si>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</si>
  <si>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</si>
  <si>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</si>
  <si>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</si>
  <si>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</si>
  <si>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</si>
  <si>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</si>
  <si>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</si>
  <si>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</si>
  <si>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</si>
  <si>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</si>
  <si>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</si>
  <si>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</si>
  <si>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</si>
  <si>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</si>
  <si>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</si>
  <si>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</si>
  <si>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</si>
  <si>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</si>
  <si>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</si>
  <si>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</si>
  <si>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</si>
  <si>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</si>
  <si>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</si>
  <si>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</si>
  <si>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</si>
  <si>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</si>
  <si>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</si>
  <si>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</si>
  <si>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</si>
  <si>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</si>
  <si>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</si>
  <si>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</si>
  <si>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</si>
  <si>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</si>
  <si>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</si>
  <si>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</si>
  <si>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</si>
  <si>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</si>
  <si>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</si>
  <si>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</si>
  <si>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</si>
  <si>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</si>
  <si>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</si>
  <si>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</si>
  <si>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</si>
  <si>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</si>
  <si>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</si>
  <si>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</si>
  <si>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</si>
  <si>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</si>
  <si>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</si>
  <si>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</si>
  <si>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</si>
  <si>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</si>
  <si>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</si>
  <si>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</si>
  <si>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</si>
  <si>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</si>
  <si>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</si>
  <si>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</si>
  <si>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</si>
  <si>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</si>
  <si>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</si>
  <si>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</si>
  <si>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</si>
  <si>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</si>
  <si>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</si>
  <si>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</si>
  <si>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</si>
  <si>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</si>
  <si>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</si>
  <si>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</si>
  <si>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</si>
  <si>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</si>
  <si>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</si>
  <si>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</si>
  <si>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</si>
  <si>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</si>
  <si>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</si>
  <si>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</si>
  <si>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</si>
  <si>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</si>
  <si>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</si>
  <si>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</si>
  <si>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</si>
  <si>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</si>
  <si>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</si>
  <si>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</si>
  <si>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</si>
  <si>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</si>
  <si>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</si>
  <si>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</si>
  <si>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</si>
  <si>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</si>
  <si>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</si>
  <si>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</si>
  <si>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</si>
  <si>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</si>
  <si>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</si>
  <si>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</si>
  <si>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</si>
  <si>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</si>
  <si>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</si>
  <si>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</si>
  <si>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</si>
  <si>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</si>
  <si>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</si>
  <si>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</si>
  <si>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</si>
  <si>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</si>
  <si>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</si>
  <si>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</si>
  <si>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</si>
  <si>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</si>
  <si>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</si>
  <si>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</si>
  <si>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</si>
  <si>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</si>
  <si>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</si>
  <si>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</si>
  <si>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</si>
  <si>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</si>
  <si>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</si>
  <si>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</si>
  <si>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</si>
  <si>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</si>
  <si>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</si>
  <si>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</si>
  <si>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</si>
  <si>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</si>
  <si>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</si>
  <si>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</si>
  <si>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</si>
  <si>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</si>
  <si>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</si>
  <si>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</si>
  <si>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</si>
  <si>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</si>
  <si>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</si>
  <si>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</si>
  <si>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</si>
  <si>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</si>
  <si>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</si>
  <si>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</si>
  <si>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</si>
  <si>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</si>
  <si>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</si>
  <si>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</si>
  <si>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</si>
  <si>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</si>
  <si>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</si>
  <si>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</si>
  <si>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</si>
  <si>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</si>
  <si>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</si>
  <si>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</si>
  <si>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</si>
  <si>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</si>
  <si>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</si>
  <si>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</si>
  <si>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</si>
  <si>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</si>
  <si>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</si>
  <si>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</si>
  <si>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</si>
  <si>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</si>
  <si>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</si>
  <si>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</si>
  <si>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</si>
  <si>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</si>
  <si>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</si>
  <si>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</si>
  <si>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</si>
  <si>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</si>
  <si>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</si>
  <si>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</si>
  <si>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</si>
  <si>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</si>
  <si>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</si>
  <si>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</si>
  <si>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</si>
  <si>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</si>
  <si>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</si>
  <si>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</si>
  <si>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</si>
  <si>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</si>
  <si>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</si>
  <si>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</si>
  <si>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</si>
  <si>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</si>
  <si>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</si>
  <si>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</si>
  <si>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</si>
  <si>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</si>
  <si>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</si>
  <si>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</si>
  <si>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</si>
  <si>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</si>
  <si>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</si>
  <si>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</si>
  <si>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</si>
  <si>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</si>
  <si>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</si>
  <si>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</si>
  <si>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</si>
  <si>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</si>
  <si>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</si>
  <si>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</si>
  <si>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</si>
  <si>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</si>
  <si>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</si>
  <si>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</si>
  <si>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</si>
  <si>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</si>
  <si>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</si>
  <si>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</si>
  <si>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</si>
  <si>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</si>
  <si>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</si>
  <si>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</si>
  <si>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</si>
  <si>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</si>
  <si>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</si>
  <si>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</si>
  <si>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</si>
  <si>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</si>
  <si>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</si>
  <si>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</si>
  <si>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</si>
  <si>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</si>
  <si>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</si>
  <si>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</si>
  <si>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</si>
  <si>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</si>
  <si>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</si>
  <si>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</si>
  <si>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</si>
  <si>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</si>
  <si>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</si>
  <si>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</si>
  <si>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</si>
  <si>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</si>
  <si>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</si>
  <si>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</si>
  <si>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</si>
  <si>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</si>
  <si>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</si>
  <si>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</si>
  <si>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</si>
  <si>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</si>
  <si>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</si>
  <si>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</si>
  <si>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</si>
  <si>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</si>
  <si>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</si>
  <si>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</si>
  <si>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</si>
  <si>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</si>
  <si>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</si>
  <si>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</si>
  <si>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</si>
  <si>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</si>
  <si>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</si>
  <si>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</si>
  <si>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</si>
  <si>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</si>
  <si>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</si>
  <si>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</si>
  <si>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</si>
  <si>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</si>
  <si>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</si>
  <si>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</si>
  <si>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</si>
  <si>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</si>
  <si>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</si>
  <si>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</si>
  <si>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</si>
  <si>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</si>
  <si>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</si>
  <si>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</si>
  <si>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</si>
  <si>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</si>
  <si>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</si>
  <si>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</si>
  <si>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</si>
  <si>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</si>
  <si>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</si>
  <si>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</si>
  <si>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</si>
  <si>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</si>
  <si>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</si>
  <si>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</si>
  <si>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</si>
  <si>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</si>
  <si>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</si>
  <si>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</si>
  <si>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</si>
  <si>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</si>
  <si>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</si>
  <si>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</si>
  <si>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</si>
  <si>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</si>
  <si>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</si>
  <si>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</si>
  <si>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</si>
  <si>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</si>
  <si>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</si>
  <si>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</si>
  <si>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</si>
  <si>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</si>
  <si>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</si>
  <si>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</si>
  <si>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</si>
  <si>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</si>
  <si>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</si>
  <si>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</si>
  <si>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</si>
  <si>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</si>
  <si>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</si>
  <si>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</si>
  <si>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</si>
  <si>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</si>
  <si>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</si>
  <si>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</si>
  <si>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</si>
  <si>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</si>
  <si>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</si>
  <si>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</si>
  <si>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</si>
  <si>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</si>
  <si>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</si>
  <si>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</si>
  <si>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</si>
  <si>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</si>
  <si>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</si>
  <si>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</si>
  <si>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</si>
  <si>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</si>
  <si>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</si>
  <si>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</si>
  <si>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</si>
  <si>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</si>
  <si>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</si>
  <si>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</si>
  <si>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</si>
  <si>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</si>
  <si>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</si>
  <si>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</si>
  <si>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</si>
  <si>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</si>
  <si>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</si>
  <si>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</si>
  <si>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</si>
  <si>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</si>
  <si>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</si>
  <si>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</si>
  <si>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</si>
  <si>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</si>
  <si>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</si>
  <si>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</si>
  <si>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</si>
  <si>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</si>
  <si>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</si>
  <si>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</si>
  <si>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</si>
  <si>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</si>
  <si>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</si>
  <si>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</si>
  <si>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</si>
  <si>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</si>
  <si>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</si>
  <si>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</si>
  <si>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</si>
  <si>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</si>
  <si>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</si>
  <si>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</si>
  <si>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</si>
  <si>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</si>
  <si>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</si>
  <si>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</si>
  <si>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</si>
  <si>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</si>
  <si>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</si>
  <si>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</si>
  <si>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</si>
  <si>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</si>
  <si>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</si>
  <si>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</si>
  <si>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</si>
  <si>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</si>
  <si>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</si>
  <si>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</si>
  <si>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</si>
  <si>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</si>
  <si>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</si>
  <si>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</si>
  <si>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</si>
  <si>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</si>
  <si>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</si>
  <si>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</si>
  <si>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</si>
  <si>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</si>
  <si>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</si>
  <si>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</si>
  <si>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</si>
  <si>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</si>
  <si>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</si>
  <si>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</si>
  <si>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</si>
  <si>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</si>
  <si>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</si>
  <si>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</si>
  <si>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</si>
  <si>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</si>
  <si>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</si>
  <si>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</si>
  <si>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</si>
  <si>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</si>
  <si>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</si>
  <si>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</si>
  <si>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</si>
  <si>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</si>
  <si>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</si>
  <si>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</si>
  <si>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</si>
  <si>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</si>
  <si>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</si>
  <si>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</si>
  <si>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</si>
  <si>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</si>
  <si>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</si>
  <si>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</si>
  <si>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</si>
  <si>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</si>
  <si>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</si>
  <si>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</si>
  <si>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</si>
  <si>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</si>
  <si>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</si>
  <si>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</si>
  <si>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</si>
  <si>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</si>
  <si>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</si>
  <si>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</si>
  <si>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</si>
  <si>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</si>
  <si>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</si>
  <si>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</si>
  <si>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</si>
  <si>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</si>
  <si>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</si>
  <si>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</si>
  <si>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</si>
  <si>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</si>
  <si>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</si>
  <si>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</si>
  <si>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</si>
  <si>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</si>
  <si>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</si>
  <si>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</si>
  <si>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</si>
  <si>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</si>
  <si>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</si>
  <si>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</si>
  <si>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</si>
  <si>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</si>
  <si>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</si>
  <si>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</si>
  <si>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</si>
  <si>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</si>
  <si>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</si>
  <si>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</si>
  <si>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</si>
  <si>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</si>
  <si>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</si>
  <si>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</si>
  <si>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NO PCM</t>
  </si>
  <si>
    <t>Sceco cut in area  /EM team on the way need 20 Min</t>
  </si>
  <si>
    <t>PCM-20251115-00001344</t>
  </si>
  <si>
    <t>jed0581</t>
  </si>
  <si>
    <t xml:space="preserve">located in Prince Sultan bin abdulaziz Palace need to arrange special permission </t>
  </si>
  <si>
    <t>PCM-20251115-00001417</t>
  </si>
  <si>
    <t>EM team on the way need 50 Min</t>
  </si>
  <si>
    <t>PCM-20251115-00001434</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</si>
  <si>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</si>
  <si>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</si>
  <si>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</si>
  <si>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</si>
  <si>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</si>
  <si>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</si>
  <si>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</si>
  <si>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</si>
  <si>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</si>
  <si>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</si>
  <si>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</si>
  <si>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TT-20251014-01628</t>
  </si>
  <si>
    <t>Access issue: Site is located on the RT of building which closed by court. We will secure approval from court and check the site.</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</si>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</sst>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6" totalsRowShown="0" headerRowDxfId="31" dataDxfId="30" headerRowBorderDxfId="28" tableBorderDxfId="29">
  <autoFilter ref="A1:L1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6" totalsRowShown="0" headerRowDxfId="15" dataDxfId="14" headerRowBorderDxfId="12" tableBorderDxfId="13">
  <autoFilter ref="A1:L1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313.58685763888934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0.1562326388884685</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0.10101273148029577</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45976.535283564815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45976.535283564815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45976.535283564815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45976.535283564815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45976.535283564815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45976.535283564815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45976.535283564815</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45976.535283564815</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45976.535283564815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45976.535283564815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45976.535283564815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45976.535283564815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45976.535283564815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45976.535283564815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45976.535283564815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45976.535283564815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45976.535283564815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45976.535283564815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45976.535283564815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45976.535283564815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45976.535283564815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45976.535283564815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45976.535283564815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45976.535283564815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45976.535283564815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45976.535283564815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45976.535283564815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45976.535283564815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45976.535283564815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45976.535283564815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45976.535283564815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45976.535283564815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45976.535283564815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45976.535283564815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45976.535283564815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45976.535283564815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45976.535283564815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45976.535283564815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45976.535283564815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45976.535283564815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45976.535283564815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45976.535283564815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45976.535283564815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45976.535283564815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45976.535283564815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45976.535283564815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45976.535283564815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45976.535283564815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45976.535283564815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45976.535283564815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45976.535283564815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45976.535283564815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45976.535283564815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45976.535283564815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45976.535283564815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45976.535283564815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45976.535283564815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45976.535283564815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45976.535283564815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45976.535283564815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45976.535283564815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45976.535283564815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45976.535283564815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45976.535283564815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45976.535283564815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45976.535283564815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45976.535283564815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45976.535283564815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45976.535283564815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45976.535283564815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45976.535283564815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45976.535283564815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45976.535283564815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45976.535283564815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45976.535283564815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45976.535283564815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45976.535283564815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45976.535283564815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45976.535283564815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45976.535283564815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45976.535283564815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45976.535283564815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45976.535283564815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45976.535283564815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45976.535283564815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45976.535283564815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45976.535283564815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45976.535283564815</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11EF6245-3404-477B-9D5B-59B37E75866A}"/>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151.53544560185401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9.8940972224227153E-2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58"/>
      <c r="E5" s="103"/>
      <c r="F5" s="104"/>
      <c r="G5" s="105">
        <f ca="1">IFERROR(NOW()-F5,"-")</f>
        <v>45976.535283564815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45976.535283564815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45976.535283564815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45976.535283564815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45976.535283564815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45976.535283564815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45976.535283564815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45976.535283564815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45976.535283564815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45976.535283564815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45976.535283564815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45976.535283564815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45976.535283564815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45976.535283564815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45976.535283564815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45976.535283564815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45976.535283564815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45976.535283564815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45976.535283564815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45976.535283564815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45976.535283564815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45976.535283564815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45976.535283564815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45976.535283564815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45976.535283564815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45976.535283564815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45976.535283564815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45976.535283564815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45976.535283564815</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45976.535283564815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45976.535283564815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45976.535283564815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45976.535283564815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45976.535283564815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45976.535283564815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45976.535283564815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45976.535283564815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45976.535283564815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45976.535283564815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45976.535283564815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45976.535283564815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45976.535283564815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45976.535283564815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45976.535283564815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45976.535283564815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45976.535283564815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45976.535283564815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45976.535283564815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45976.535283564815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45976.535283564815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45976.535283564815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45976.535283564815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45976.535283564815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45976.535283564815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45976.535283564815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45976.535283564815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45976.535283564815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45976.535283564815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45976.535283564815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45976.535283564815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45976.535283564815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45976.535283564815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45976.535283564815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45976.535283564815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45976.535283564815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45976.535283564815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45976.535283564815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45976.535283564815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45976.535283564815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45976.535283564815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45976.535283564815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45976.535283564815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45976.535283564815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45976.535283564815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45976.535283564815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45976.535283564815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45976.535283564815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45976.535283564815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45976.535283564815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45976.535283564815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45976.535283564815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45976.535283564815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45976.535283564815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45976.535283564815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45976.535283564815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45976.535283564815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45976.535283564815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45976.535283564815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45976.535283564815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45976.535283564815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45976.535283564815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45976.535283564815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45976.535283564815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45976.535283564815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45976.535283564815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45976.535283564815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45976.535283564815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45976.535283564815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45976.535283564815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45976.535283564815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45976.535283564815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45976.535283564815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45976.535283564815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45976.535283564815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45976.535283564815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45976.535283564815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45976.535283564815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45976.535283564815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45976.535283564815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45976.535283564815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45976.535283564815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45976.535283564815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45976.535283564815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45976.535283564815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45976.535283564815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45976.535283564815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45976.535283564815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45976.535283564815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45976.535283564815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45976.535283564815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45976.535283564815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45976.535283564815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45976.535283564815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45976.535283564815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45976.535283564815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45976.535283564815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45976.535283564815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45976.535283564815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45976.535283564815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45976.535283564815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45976.535283564815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45976.535283564815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45976.535283564815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45976.535283564815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45976.535283564815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45976.535283564815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45976.535283564815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45976.535283564815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45976.535283564815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45976.535283564815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45976.535283564815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45976.535283564815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45976.535283564815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45976.535283564815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45976.535283564815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45976.535283564815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45976.535283564815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45976.535283564815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45976.535283564815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45976.535283564815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45976.535283564815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45976.535283564815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45976.535283564815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45976.535283564815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45976.535283564815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45976.535283564815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45976.535283564815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45976.535283564815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45976.535283564815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45976.535283564815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45976.535283564815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45976.535283564815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45976.535283564815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45976.535283564815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45976.535283564815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45976.535283564815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45976.535283564815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45976.535283564815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45976.535283564815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45976.535283564815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45976.535283564815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45976.535283564815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45976.535283564815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45976.535283564815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45976.535283564815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45976.535283564815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45976.535283564815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45976.535283564815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45976.535283564815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45976.535283564815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45976.535283564815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45976.535283564815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45976.535283564815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45976.535283564815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45976.535283564815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45976.535283564815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45976.535283564815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45976.535283564815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45976.535283564815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45976.535283564815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45976.535283564815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45976.535283564815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45976.535283564815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45976.535283564815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45976.535283564815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45976.535283564815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45976.535283564815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45976.535283564815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45976.535283564815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45976.535283564815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45976.535283564815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45976.535283564815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45976.535283564815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45976.535283564815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45976.535283564815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45976.535283564815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45976.535283564815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45976.535283564815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45976.535283564815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45976.535283564815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45976.535283564815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45976.535283564815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45976.535283564815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45976.535283564815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45976.535283564815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45976.535283564815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45976.535283564815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45976.535283564815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45976.535283564815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45976.535283564815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45976.535283564815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45976.535283564815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45976.535283564815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45976.535283564815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45976.535283564815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45976.535283564815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45976.535283564815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45976.535283564815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45976.535283564815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45976.535283564815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45976.535283564815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45976.535283564815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45976.535283564815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45976.535283564815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45976.535283564815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45976.535283564815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45976.535283564815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45976.535283564815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45976.535283564815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45976.535283564815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45976.535283564815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45976.535283564815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45976.535283564815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45976.535283564815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45976.535283564815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45976.535283564815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45976.535283564815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45976.535283564815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45976.535283564815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45976.535283564815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45976.535283564815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45976.535283564815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45976.535283564815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45976.535283564815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45976.535283564815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45976.535283564815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45976.535283564815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45976.535283564815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45976.535283564815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45976.535283564815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45976.535283564815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45976.535283564815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45976.535283564815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45976.535283564815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45976.535283564815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45976.535283564815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45976.535283564815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45976.535283564815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45976.535283564815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45976.535283564815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45976.535283564815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45976.535283564815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45976.535283564815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45976.535283564815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45976.535283564815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45976.535283564815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45976.535283564815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45976.535283564815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45976.535283564815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45976.535283564815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45976.535283564815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45976.535283564815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45976.535283564815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45976.535283564815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45976.535283564815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45976.535283564815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45976.535283564815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45976.535283564815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45976.535283564815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45976.535283564815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45976.535283564815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45976.535283564815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45976.535283564815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45976.535283564815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45976.535283564815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45976.535283564815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45976.535283564815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45976.535283564815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45976.535283564815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45976.535283564815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45976.535283564815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45976.535283564815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45976.535283564815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45976.535283564815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45976.535283564815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45976.535283564815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45976.535283564815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45976.535283564815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45976.535283564815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45976.535283564815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45976.535283564815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45976.535283564815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45976.535283564815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45976.535283564815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45976.535283564815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45976.535283564815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45976.535283564815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45976.535283564815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45976.535283564815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45976.535283564815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45976.535283564815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45976.535283564815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45976.535283564815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45976.535283564815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45976.535283564815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45976.535283564815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45976.535283564815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45976.535283564815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45976.535283564815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45976.535283564815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45976.535283564815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45976.535283564815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45976.535283564815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45976.535283564815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45976.535283564815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45976.535283564815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45976.535283564815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45976.535283564815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45976.535283564815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45976.535283564815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45976.535283564815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45976.535283564815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45976.535283564815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45976.535283564815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45976.535283564815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45976.535283564815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45976.535283564815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45976.535283564815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45976.535283564815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45976.535283564815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45976.535283564815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45976.535283564815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45976.535283564815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45976.535283564815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45976.535283564815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45976.535283564815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45976.535283564815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45976.535283564815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45976.535283564815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45976.535283564815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45976.535283564815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45976.535283564815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45976.535283564815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45976.535283564815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45976.535283564815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45976.535283564815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45976.535283564815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45976.535283564815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45976.535283564815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45976.535283564815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45976.535283564815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45976.535283564815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45976.535283564815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45976.535283564815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45976.535283564815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45976.535283564815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45976.535283564815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45976.535283564815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45976.535283564815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45976.535283564815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45976.535283564815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45976.535283564815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45976.535283564815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45976.535283564815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45976.535283564815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45976.535283564815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45976.535283564815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45976.535283564815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45976.535283564815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45976.535283564815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45976.535283564815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45976.535283564815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45976.535283564815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45976.535283564815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45976.535283564815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45976.535283564815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45976.535283564815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45976.535283564815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45976.535283564815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45976.535283564815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45976.535283564815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45976.535283564815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45976.535283564815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45976.535283564815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45976.535283564815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45976.535283564815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45976.535283564815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45976.535283564815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45976.535283564815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45976.535283564815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45976.535283564815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45976.535283564815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45976.535283564815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45976.535283564815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45976.535283564815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45976.535283564815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45976.535283564815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45976.535283564815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45976.535283564815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45976.535283564815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45976.535283564815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45976.535283564815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45976.535283564815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45976.535283564815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45976.535283564815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45976.535283564815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45976.535283564815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45976.535283564815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45976.535283564815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45976.535283564815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45976.535283564815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45976.535283564815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45976.535283564815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45976.535283564815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45976.535283564815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45976.535283564815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45976.535283564815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45976.535283564815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45976.535283564815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45976.535283564815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45976.535283564815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45976.535283564815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45976.535283564815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45976.535283564815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45976.535283564815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45976.535283564815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45976.535283564815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45976.535283564815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45976.535283564815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45976.535283564815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45976.535283564815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45976.535283564815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45976.535283564815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45976.535283564815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45976.535283564815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45976.535283564815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45976.535283564815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45976.535283564815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45976.535283564815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45976.535283564815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45976.535283564815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45976.535283564815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45976.535283564815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45976.535283564815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45976.535283564815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45976.535283564815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45976.535283564815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45976.535283564815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45976.535283564815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45976.535283564815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45976.535283564815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45976.535283564815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45976.535283564815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45976.535283564815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45976.535283564815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45976.535283564815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45976.535283564815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45976.535283564815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45976.535283564815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45976.535283564815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45976.535283564815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45976.535283564815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45976.535283564815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45976.535283564815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45976.535283564815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45976.535283564815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45976.535283564815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45976.535283564815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45976.535283564815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45976.535283564815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45976.535283564815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45976.535283564815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45976.535283564815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45976.535283564815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45976.535283564815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45976.535283564815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45976.535283564815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45976.535283564815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45976.535283564815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45976.535283564815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45976.535283564815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45976.535283564815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45976.535283564815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45976.535283564815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45976.535283564815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45976.535283564815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45976.535283564815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45976.535283564815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45976.535283564815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45976.535283564815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45976.535283564815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45976.535283564815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45976.535283564815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45976.535283564815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45976.535283564815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45976.535283564815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45976.535283564815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45976.535283564815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45976.535283564815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45976.535283564815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45976.535283564815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45976.535283564815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45976.535283564815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45976.535283564815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45976.535283564815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45976.535283564815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45976.535283564815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45976.535283564815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45976.535283564815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45976.535283564815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45976.535283564815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45976.535283564815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45976.535283564815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45976.535283564815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45976.535283564815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45976.535283564815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45976.535283564815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45976.535283564815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45976.535283564815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45976.535283564815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45976.535283564815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45976.535283564815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45976.535283564815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45976.535283564815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45976.535283564815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45976.535283564815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45976.535283564815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45976.535283564815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45976.535283564815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45976.535283564815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45976.535283564815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45976.535283564815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45976.535283564815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45976.535283564815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45976.535283564815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45976.535283564815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45976.535283564815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45976.535283564815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45976.535283564815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45976.535283564815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45976.535283564815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45976.535283564815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45976.535283564815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45976.535283564815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45976.535283564815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45976.535283564815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45976.535283564815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45976.535283564815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45976.535283564815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45976.535283564815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45976.535283564815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45976.535283564815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45976.535283564815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45976.535283564815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45976.535283564815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45976.535283564815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45976.535283564815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45976.535283564815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45976.535283564815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45976.535283564815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45976.535283564815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45976.535283564815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45976.535283564815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45976.535283564815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45976.535283564815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45976.535283564815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45976.535283564815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45976.535283564815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45976.535283564815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45976.535283564815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45976.535283564815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45976.535283564815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45976.535283564815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45976.535283564815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45976.535283564815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45976.535283564815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45976.535283564815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45976.535283564815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45976.535283564815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45976.535283564815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45976.535283564815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45976.535283564815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45976.535283564815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45976.535283564815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45976.535283564815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45976.535283564815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45976.535283564815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45976.535283564815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45976.535283564815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45976.535283564815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45976.535283564815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45976.535283564815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45976.535283564815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45976.535283564815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45976.535283564815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45976.535283564815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45976.535283564815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45976.535283564815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45976.535283564815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45976.535283564815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45976.535283564815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45976.535283564815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45976.535283564815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45976.535283564815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45976.535283564815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45976.535283564815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45976.535283564815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45976.535283564815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45976.535283564815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45976.535283564815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45976.535283564815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45976.535283564815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45976.535283564815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45976.535283564815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45976.535283564815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45976.535283564815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45976.535283564815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45976.535283564815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45976.535283564815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45976.535283564815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45976.535283564815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45976.535283564815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45976.535283564815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45976.535283564815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45976.535283564815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45976.535283564815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45976.535283564815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45976.535283564815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45976.535283564815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45976.535283564815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45976.535283564815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45976.535283564815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45976.535283564815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45976.535283564815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45976.535283564815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45976.535283564815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45976.535283564815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45976.535283564815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45976.535283564815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45976.535283564815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45976.535283564815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45976.535283564815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45976.535283564815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45976.535283564815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45976.535283564815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45976.535283564815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45976.535283564815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45976.535283564815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45976.535283564815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45976.535283564815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45976.535283564815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45976.535283564815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45976.535283564815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45976.535283564815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45976.535283564815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45976.535283564815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45976.535283564815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45976.535283564815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45976.535283564815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45976.535283564815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45976.535283564815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45976.535283564815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45976.535283564815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45976.535283564815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45976.535283564815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45976.535283564815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45976.535283564815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45976.535283564815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45976.535283564815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45976.535283564815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45976.535283564815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45976.535283564815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45976.535283564815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45976.535283564815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45976.535283564815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45976.535283564815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45976.535283564815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45976.535283564815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45976.535283564815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45976.535283564815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45976.535283564815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45976.535283564815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45976.535283564815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45976.535283564815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45976.535283564815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45976.535283564815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45976.535283564815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45976.535283564815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45976.535283564815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45976.535283564815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45976.535283564815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45976.535283564815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45976.535283564815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45976.535283564815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45976.535283564815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45976.535283564815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45976.535283564815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45976.535283564815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45976.535283564815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45976.535283564815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45976.535283564815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45976.535283564815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45976.535283564815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45976.535283564815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45976.535283564815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45976.535283564815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45976.535283564815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45976.535283564815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45976.535283564815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45976.535283564815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45976.535283564815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45976.535283564815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45976.535283564815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45976.535283564815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45976.535283564815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45976.535283564815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45976.535283564815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45976.535283564815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45976.535283564815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45976.535283564815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45976.535283564815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45976.535283564815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45976.535283564815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45976.535283564815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45976.535283564815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45976.535283564815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45976.535283564815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45976.535283564815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45976.535283564815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45976.535283564815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45976.535283564815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45976.535283564815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45976.535283564815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45976.535283564815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45976.535283564815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45976.535283564815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45976.535283564815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45976.535283564815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45976.535283564815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45976.535283564815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45976.535283564815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45976.535283564815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45976.535283564815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45976.535283564815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45976.535283564815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45976.535283564815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45976.535283564815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45976.535283564815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45976.535283564815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45976.535283564815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45976.535283564815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45976.535283564815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45976.535283564815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45976.535283564815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45976.535283564815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45976.535283564815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45976.535283564815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45976.535283564815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45976.535283564815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45976.535283564815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45976.535283564815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45976.535283564815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45976.535283564815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45976.535283564815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45976.535283564815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45976.535283564815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45976.535283564815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45976.535283564815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45976.535283564815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45976.535283564815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45976.535283564815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45976.535283564815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45976.535283564815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45976.535283564815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45976.535283564815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45976.535283564815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45976.535283564815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45976.535283564815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45976.535283564815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45976.535283564815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45976.535283564815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45976.535283564815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45976.535283564815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45976.535283564815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45976.535283564815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45976.535283564815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45976.535283564815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45976.535283564815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45976.535283564815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45976.535283564815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45976.535283564815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45976.535283564815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45976.535283564815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45976.535283564815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45976.535283564815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45976.535283564815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45976.535283564815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45976.535283564815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45976.535283564815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45976.535283564815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45976.535283564815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45976.535283564815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45976.535283564815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45976.535283564815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45976.535283564815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45976.535283564815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45976.535283564815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45976.535283564815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45976.535283564815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45976.535283564815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45976.535283564815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45976.535283564815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45976.535283564815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45976.535283564815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45976.535283564815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45976.535283564815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45976.535283564815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45976.535283564815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45976.535283564815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45976.535283564815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45976.535283564815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45976.535283564815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45976.535283564815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45976.535283564815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45976.535283564815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45976.535283564815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45976.535283564815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45976.535283564815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45976.535283564815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45976.535283564815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45976.535283564815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45976.535283564815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45976.535283564815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45976.535283564815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45976.535283564815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45976.535283564815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45976.535283564815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45976.535283564815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45976.535283564815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45976.535283564815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45976.535283564815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45976.535283564815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45976.535283564815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45976.535283564815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45976.535283564815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45976.535283564815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45976.535283564815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45976.535283564815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45976.535283564815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45976.535283564815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45976.535283564815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45976.535283564815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45976.535283564815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45976.535283564815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45976.535283564815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45976.535283564815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45976.535283564815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45976.535283564815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45976.535283564815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45976.535283564815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45976.535283564815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45976.535283564815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45976.535283564815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45976.535283564815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45976.535283564815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45976.535283564815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45976.535283564815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45976.535283564815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45976.535283564815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45976.535283564815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45976.535283564815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45976.535283564815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45976.535283564815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45976.535283564815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45976.535283564815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45976.535283564815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45976.535283564815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45976.535283564815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45976.535283564815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45976.535283564815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45976.535283564815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45976.535283564815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45976.535283564815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45976.535283564815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45976.535283564815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45976.535283564815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45976.535283564815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45976.535283564815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45976.535283564815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45976.535283564815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45976.535283564815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45976.535283564815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45976.535283564815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45976.535283564815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45976.535283564815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45976.535283564815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45976.535283564815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45976.535283564815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45976.535283564815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45976.535283564815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45976.535283564815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45976.535283564815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45976.535283564815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45976.535283564815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45976.535283564815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45976.535283564815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45976.535283564815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45976.535283564815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45976.535283564815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45976.535283564815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45976.535283564815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45976.535283564815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45976.535283564815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45976.535283564815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45976.535283564815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45976.535283564815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45976.535283564815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45976.535283564815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45976.535283564815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45976.535283564815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45976.535283564815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45976.535283564815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45976.535283564815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45976.535283564815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45976.535283564815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45976.535283564815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45976.535283564815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45976.535283564815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45976.535283564815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45976.535283564815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45976.535283564815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45976.535283564815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45976.535283564815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45976.535283564815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45976.535283564815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45976.535283564815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45976.535283564815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45976.535283564815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45976.535283564815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45976.535283564815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45976.535283564815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45976.535283564815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45976.535283564815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45976.535283564815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45976.535283564815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45976.535283564815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45976.535283564815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45976.535283564815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45976.535283564815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45976.535283564815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45976.535283564815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45976.535283564815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45976.535283564815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45976.535283564815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45976.535283564815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45976.535283564815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45976.535283564815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45976.535283564815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45976.535283564815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45976.535283564815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45976.535283564815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45976.535283564815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45976.535283564815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45976.535283564815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45976.535283564815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45976.535283564815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45976.535283564815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45976.535283564815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45976.535283564815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45976.535283564815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45976.535283564815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45976.535283564815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45976.535283564815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45976.535283564815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45976.535283564815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45976.535283564815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45976.535283564815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45976.535283564815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45976.535283564815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45976.535283564815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45976.535283564815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45976.535283564815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45976.535283564815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45976.535283564815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45976.535283564815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45976.535283564815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45976.535283564815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45976.535283564815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45976.535283564815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45976.535283564815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45976.535283564815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45976.535283564815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45976.535283564815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45976.535283564815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45976.535283564815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45976.535283564815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45976.535283564815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45976.535283564815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45976.535283564815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45976.535283564815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45976.535283564815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45976.535283564815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45976.535283564815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45976.535283564815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273.05456597221928</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30205</v>
      </c>
      <c r="E3" s="95" t="s">
        <v>39021</v>
      </c>
      <c r="F3" s="96"/>
      <c r="G3" s="97">
        <f ca="1">IFERROR(NOW()-F3,"")</f>
        <v>45976.535283564815</v>
      </c>
      <c r="H3" s="96">
        <v>45976.372384259259</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2</v>
      </c>
      <c r="D4" s="92" t="s">
        <v>39117</v>
      </c>
      <c r="E4" s="95" t="s">
        <v>39021</v>
      </c>
      <c r="F4" s="96">
        <v>45976.452013888891</v>
      </c>
      <c r="G4" s="97">
        <f ca="1">IFERROR(NOW()-F4,"")</f>
        <v>8.3269675924384501E-2</v>
      </c>
      <c r="H4" s="96">
        <v>45976.444687499999</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3</v>
      </c>
      <c r="D5" s="92" t="s">
        <v>29169</v>
      </c>
      <c r="E5" s="95" t="s">
        <v>39104</v>
      </c>
      <c r="F5" s="96">
        <v>45976.480543981481</v>
      </c>
      <c r="G5" s="97">
        <f ca="1">IFERROR(NOW()-F5,"")</f>
        <v>5.4739583334594499E-2</v>
      </c>
      <c r="H5" s="96">
        <v>45976.46675925926</v>
      </c>
      <c r="I5" s="135" t="str">
        <f>IFERROR(VLOOKUP(D5,DB!A:F,6,0),"")</f>
        <v>Generator-SG</v>
      </c>
      <c r="J5" s="135" t="str">
        <f>IFERROR(VLOOKUP(D5,DB!A:G,7,0),"")</f>
        <v>Vandalized</v>
      </c>
      <c r="K5" s="98" t="s">
        <v>39120</v>
      </c>
      <c r="L5" s="92" t="str">
        <f>IFERROR(VLOOKUP(D5,DB!A:I,9,0),"")</f>
        <v>Latis</v>
      </c>
    </row>
    <row r="6" spans="1:16" ht="15" customHeight="1">
      <c r="A6" s="135" t="s">
        <v>39121</v>
      </c>
      <c r="B6" s="135" t="str">
        <f>IFERROR(VLOOKUP(D6,DB!A:K,11,0),"")</f>
        <v>R4</v>
      </c>
      <c r="C6" s="94">
        <v>1</v>
      </c>
      <c r="D6" s="92" t="s">
        <v>32392</v>
      </c>
      <c r="E6" s="95" t="s">
        <v>39021</v>
      </c>
      <c r="F6" s="96">
        <v>45976.484537037039</v>
      </c>
      <c r="G6" s="97">
        <f ca="1">IFERROR(NOW()-F6,"")</f>
        <v>5.0746527776937E-2</v>
      </c>
      <c r="H6" s="96">
        <v>45976.478831018518</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45976.535283564815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45976.535283564815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45976.535283564815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45976.535283564815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45976.535283564815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45976.535283564815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45976.535283564815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45976.535283564815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45976.535283564815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45976.535283564815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45976.535283564815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45976.535283564815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45976.535283564815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45976.535283564815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45976.535283564815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45976.535283564815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45976.535283564815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45976.535283564815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45976.535283564815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45976.535283564815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45976.535283564815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45976.535283564815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45976.535283564815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45976.535283564815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45976.535283564815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45976.535283564815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45976.535283564815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45976.535283564815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45976.535283564815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45976.535283564815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45976.535283564815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45976.535283564815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45976.535283564815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45976.535283564815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45976.535283564815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45976.535283564815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45976.535283564815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45976.535283564815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45976.535283564815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45976.535283564815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45976.535283564815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45976.535283564815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45976.535283564815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45976.535283564815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45976.535283564815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45976.535283564815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45976.535283564815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45976.535283564815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45976.535283564815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45976.535283564815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45976.535283564815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45976.535283564815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45976.535283564815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45976.535283564815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45976.535283564815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45976.535283564815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45976.535283564815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45976.535283564815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45976.535283564815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45976.535283564815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45976.535283564815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45976.535283564815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45976.535283564815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45976.535283564815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45976.535283564815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45976.535283564815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45976.535283564815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45976.535283564815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45976.535283564815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45976.535283564815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45976.535283564815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45976.535283564815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45976.535283564815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45976.535283564815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45976.535283564815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45976.535283564815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45976.535283564815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45976.535283564815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45976.535283564815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45976.535283564815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45976.535283564815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45976.535283564815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45976.535283564815</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45976.535283564815</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45976.535283564815</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45976.535283564815</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45976.535283564815</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45976.535283564815</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6"/>
  <sheetViews>
    <sheetView tabSelected="1" workbookViewId="0">
      <selection activeCell="K12" sqref="K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84.703223379627161</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50.346406249998836</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 ca="1" si="1">IFERROR(NOW()-F4,"")</f>
        <v>27.874172453703068</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2</v>
      </c>
      <c r="D6" s="124" t="s">
        <v>33042</v>
      </c>
      <c r="E6" s="124" t="s">
        <v>39021</v>
      </c>
      <c r="F6" s="124"/>
      <c r="G6" s="126">
        <f t="shared" ref="G6:G49" ca="1" si="2">IFERROR(NOW()-F6,"")</f>
        <v>45976.535283564815</v>
      </c>
      <c r="H6" s="125">
        <v>45976.200335648151</v>
      </c>
      <c r="I6" s="124" t="str">
        <f>IFERROR(VLOOKUP(D6,DB!A:F,6,0),"")</f>
        <v>SCECO</v>
      </c>
      <c r="J6" s="124" t="str">
        <f>IFERROR(VLOOKUP(D6,DB!A:G,7,0),"")</f>
        <v>Dead</v>
      </c>
      <c r="K6" s="124" t="s">
        <v>39132</v>
      </c>
      <c r="L6" s="124" t="str">
        <f>IFERROR(VLOOKUP(D6,DB!A:I,9,0),"")</f>
        <v>Latis</v>
      </c>
    </row>
    <row r="7" spans="1:13" ht="30.75">
      <c r="A7" s="124" t="s">
        <v>39133</v>
      </c>
      <c r="B7" s="124" t="str">
        <f>IFERROR(VLOOKUP(D7,DB!A:K,11,0),"")</f>
        <v>R5</v>
      </c>
      <c r="C7" s="124">
        <v>2</v>
      </c>
      <c r="D7" s="124" t="s">
        <v>32817</v>
      </c>
      <c r="E7" s="124" t="s">
        <v>39021</v>
      </c>
      <c r="F7" s="124"/>
      <c r="G7" s="126">
        <f t="shared" ca="1" si="2"/>
        <v>45976.535283564815</v>
      </c>
      <c r="H7" s="125">
        <v>45976.200590277775</v>
      </c>
      <c r="I7" s="124" t="str">
        <f>IFERROR(VLOOKUP(D7,DB!A:F,6,0),"")</f>
        <v>SCECO</v>
      </c>
      <c r="J7" s="124" t="str">
        <f>IFERROR(VLOOKUP(D7,DB!A:G,7,0),"")</f>
        <v>Dead</v>
      </c>
      <c r="K7" s="124" t="s">
        <v>39134</v>
      </c>
      <c r="L7" s="124" t="str">
        <f>IFERROR(VLOOKUP(D7,DB!A:I,9,0),"")</f>
        <v>Latis</v>
      </c>
    </row>
    <row r="8" spans="1:13">
      <c r="A8" s="124" t="s">
        <v>39135</v>
      </c>
      <c r="B8" s="124" t="str">
        <f>IFERROR(VLOOKUP(D8,DB!A:K,11,0),"")</f>
        <v>R5</v>
      </c>
      <c r="C8" s="124"/>
      <c r="D8" s="124" t="s">
        <v>33539</v>
      </c>
      <c r="E8" s="124" t="s">
        <v>39104</v>
      </c>
      <c r="F8" s="124"/>
      <c r="G8" s="126">
        <f t="shared" ca="1" si="2"/>
        <v>45976.535283564815</v>
      </c>
      <c r="H8" s="125">
        <v>45976.204270833332</v>
      </c>
      <c r="I8" s="124" t="str">
        <f>IFERROR(VLOOKUP(D8,DB!A:F,6,0),"")</f>
        <v>SCECO</v>
      </c>
      <c r="J8" s="124" t="str">
        <f>IFERROR(VLOOKUP(D8,DB!A:G,7,0),"")</f>
        <v>No BB Design</v>
      </c>
      <c r="K8" s="124" t="s">
        <v>39136</v>
      </c>
      <c r="L8" s="124" t="str">
        <f>IFERROR(VLOOKUP(D8,DB!A:I,9,0),"")</f>
        <v>Latis</v>
      </c>
    </row>
    <row r="9" spans="1:13">
      <c r="A9" s="124"/>
      <c r="B9" s="124" t="str">
        <f>IFERROR(VLOOKUP(D9,DB!A:K,11,0),"")</f>
        <v/>
      </c>
      <c r="C9" s="124"/>
      <c r="D9" s="124"/>
      <c r="E9" s="124"/>
      <c r="F9" s="124"/>
      <c r="G9" s="126">
        <f t="shared" ca="1" si="2"/>
        <v>45976.535283564815</v>
      </c>
      <c r="H9" s="125"/>
      <c r="I9" s="124" t="str">
        <f>IFERROR(VLOOKUP(D9,DB!A:F,6,0),"")</f>
        <v/>
      </c>
      <c r="J9" s="124" t="str">
        <f>IFERROR(VLOOKUP(D9,DB!A:G,7,0),"")</f>
        <v/>
      </c>
      <c r="K9" s="124"/>
      <c r="L9" s="124" t="str">
        <f>IFERROR(VLOOKUP(D9,DB!A:I,9,0),"")</f>
        <v/>
      </c>
    </row>
    <row r="10" spans="1:13">
      <c r="A10" s="124"/>
      <c r="B10" s="124" t="str">
        <f>IFERROR(VLOOKUP(D10,DB!A:K,11,0),"")</f>
        <v/>
      </c>
      <c r="C10" s="124"/>
      <c r="D10" s="156"/>
      <c r="E10" s="124"/>
      <c r="F10" s="124"/>
      <c r="G10" s="126">
        <f t="shared" ca="1" si="2"/>
        <v>45976.535283564815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45976.535283564815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45976.535283564815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45976.535283564815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45976.535283564815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45976.535283564815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45976.535283564815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45976.535283564815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45976.535283564815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45976.535283564815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45976.535283564815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45976.535283564815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45976.535283564815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45976.535283564815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45976.535283564815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45976.535283564815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45976.535283564815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45976.535283564815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45976.535283564815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45976.535283564815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45976.535283564815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45976.535283564815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45976.535283564815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45976.535283564815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45976.535283564815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45976.535283564815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45976.535283564815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45976.535283564815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45976.535283564815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45976.535283564815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45976.535283564815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45976.535283564815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45976.535283564815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45976.535283564815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45976.535283564815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45976.535283564815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45976.535283564815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45976.535283564815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45976.535283564815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45976.535283564815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ref="G50:G113" ca="1" si="3">IFERROR(NOW()-F50,"")</f>
        <v>45976.535283564815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45976.535283564815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45976.535283564815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45976.535283564815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45976.535283564815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45976.535283564815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45976.535283564815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45976.535283564815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45976.535283564815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45976.535283564815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45976.535283564815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45976.535283564815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45976.535283564815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45976.535283564815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45976.535283564815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45976.535283564815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45976.535283564815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45976.535283564815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45976.535283564815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45976.535283564815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45976.535283564815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45976.535283564815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45976.535283564815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45976.535283564815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45976.535283564815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45976.535283564815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45976.535283564815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45976.535283564815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45976.535283564815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45976.535283564815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45976.535283564815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45976.535283564815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45976.535283564815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45976.535283564815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45976.535283564815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45976.535283564815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45976.535283564815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45976.535283564815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45976.535283564815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45976.535283564815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45976.535283564815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45976.535283564815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45976.535283564815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45976.535283564815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45976.535283564815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45976.535283564815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45976.535283564815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45976.535283564815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45976.535283564815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45976.535283564815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45976.535283564815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45976.535283564815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45976.535283564815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45976.535283564815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45976.535283564815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45976.535283564815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45976.535283564815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45976.535283564815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45976.535283564815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45976.535283564815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45976.535283564815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45976.535283564815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45976.535283564815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45976.535283564815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ref="G114:G177" ca="1" si="4">IFERROR(NOW()-F114,"")</f>
        <v>45976.535283564815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45976.535283564815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45976.535283564815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45976.535283564815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45976.535283564815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45976.535283564815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45976.535283564815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45976.535283564815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45976.535283564815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45976.535283564815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45976.535283564815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45976.535283564815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45976.535283564815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45976.535283564815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45976.535283564815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45976.535283564815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45976.535283564815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45976.535283564815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45976.535283564815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45976.535283564815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45976.535283564815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45976.535283564815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45976.535283564815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45976.535283564815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45976.535283564815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45976.535283564815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45976.535283564815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45976.535283564815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45976.535283564815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45976.535283564815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45976.535283564815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45976.535283564815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45976.535283564815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45976.535283564815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45976.535283564815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45976.535283564815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45976.535283564815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45976.535283564815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45976.535283564815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45976.535283564815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45976.535283564815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45976.535283564815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45976.535283564815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45976.535283564815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45976.535283564815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45976.535283564815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45976.535283564815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45976.535283564815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45976.535283564815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45976.535283564815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45976.535283564815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45976.535283564815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45976.535283564815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45976.535283564815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45976.535283564815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45976.535283564815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45976.535283564815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45976.535283564815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45976.535283564815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45976.535283564815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45976.535283564815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45976.535283564815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45976.535283564815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45976.535283564815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ref="G178:G241" ca="1" si="5">IFERROR(NOW()-F178,"")</f>
        <v>45976.535283564815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45976.535283564815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45976.535283564815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45976.535283564815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45976.535283564815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45976.535283564815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45976.535283564815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45976.535283564815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45976.535283564815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45976.535283564815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45976.535283564815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45976.535283564815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45976.535283564815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45976.535283564815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45976.535283564815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45976.535283564815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45976.535283564815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45976.535283564815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45976.535283564815</v>
      </c>
      <c r="H196" s="124"/>
      <c r="I196" s="124" t="str">
        <f>IFERROR(VLOOKUP(D196,DB!A:F,6,0),"")</f>
        <v/>
      </c>
      <c r="J196" s="124" t="str">
        <f>IFERROR(VLOOKUP(D196,DB!A:G,7,0),"")</f>
        <v/>
      </c>
      <c r="K196" s="124"/>
      <c r="L196" s="124" t="str">
        <f>IFERROR(VLOOKUP(D196,DB!A:I,9,0),"")</f>
        <v/>
      </c>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sheetData>
  <dataValidations count="2">
    <dataValidation allowBlank="1" showInputMessage="1" showErrorMessage="1" sqref="E1" xr:uid="{920C6338-E771-4DAE-8C89-92A9093EA4DE}"/>
    <dataValidation type="list" allowBlank="1" showInputMessage="1" showErrorMessage="1" sqref="E2:E1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8" ca="1" si="0">IFERROR(NOW()-F2,"-")</f>
        <v>45976.535283564815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45976.535283564815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45976.535283564815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45976.535283564815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45976.535283564815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45976.535283564815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45976.535283564815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45976.535283564815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45976.535283564815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45976.535283564815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45976.535283564815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45976.535283564815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45976.535283564815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45976.535283564815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45976.535283564815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45976.535283564815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45976.535283564815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ref="G19:G82" ca="1" si="1">IFERROR(NOW()-F19,"-")</f>
        <v>45976.535283564815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45976.535283564815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45976.535283564815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45976.535283564815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45976.535283564815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45976.535283564815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45976.535283564815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45976.535283564815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45976.535283564815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45976.535283564815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45976.535283564815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45976.535283564815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45976.535283564815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45976.535283564815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45976.535283564815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45976.535283564815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45976.535283564815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45976.535283564815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45976.535283564815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45976.535283564815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45976.535283564815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45976.535283564815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45976.535283564815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45976.535283564815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45976.535283564815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45976.535283564815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45976.535283564815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45976.535283564815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45976.535283564815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45976.535283564815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45976.535283564815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45976.535283564815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45976.535283564815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45976.535283564815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45976.535283564815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45976.535283564815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45976.535283564815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45976.535283564815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45976.535283564815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45976.535283564815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45976.535283564815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45976.535283564815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45976.535283564815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45976.535283564815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45976.535283564815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45976.535283564815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45976.535283564815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45976.535283564815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45976.535283564815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45976.535283564815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45976.535283564815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45976.535283564815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45976.535283564815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45976.535283564815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45976.535283564815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45976.535283564815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45976.535283564815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45976.535283564815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45976.535283564815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45976.535283564815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45976.535283564815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45976.535283564815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45976.535283564815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45976.535283564815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ref="G83:G116" ca="1" si="2">IFERROR(NOW()-F83,"-")</f>
        <v>45976.535283564815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45976.535283564815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45976.535283564815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45976.535283564815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45976.535283564815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45976.535283564815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45976.535283564815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45976.535283564815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45976.535283564815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45976.535283564815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45976.535283564815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45976.535283564815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45976.535283564815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45976.535283564815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45976.535283564815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45976.535283564815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45976.535283564815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45976.535283564815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45976.535283564815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45976.535283564815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45976.535283564815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45976.535283564815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45976.535283564815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45976.535283564815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45976.535283564815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45976.535283564815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45976.535283564815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45976.535283564815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45976.535283564815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45976.535283564815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45976.535283564815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45976.535283564815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45976.535283564815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45976.535283564815</v>
      </c>
      <c r="H116" s="143"/>
      <c r="I116" s="141" t="str">
        <f>IFERROR(VLOOKUP(D116,DB!A:F,6,0),"")</f>
        <v/>
      </c>
      <c r="J116" s="141" t="str">
        <f>IFERROR(VLOOKUP(D116,DB!A:G,7,0),"")</f>
        <v/>
      </c>
      <c r="K116" s="144"/>
      <c r="L116" s="145" t="str">
        <f>IFERROR(VLOOKUP(D116,DB!A:I,9,0),"")</f>
        <v/>
      </c>
    </row>
  </sheetData>
  <dataValidations count="2">
    <dataValidation allowBlank="1" showInputMessage="1" showErrorMessage="1" sqref="E1" xr:uid="{9E1BC488-8814-4F8A-8DBE-742B3278AB71}"/>
    <dataValidation type="list" allowBlank="1" showInputMessage="1" showErrorMessage="1" sqref="E2:E1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2025-11-15T09:52:34Z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